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san\Dropbox\Golf\Höstmöten\Höstmöte 2021\"/>
    </mc:Choice>
  </mc:AlternateContent>
  <bookViews>
    <workbookView xWindow="0" yWindow="0" windowWidth="20490" windowHeight="7755" activeTab="1"/>
  </bookViews>
  <sheets>
    <sheet name="Diagram" sheetId="2" r:id="rId1"/>
    <sheet name="2022" sheetId="1" r:id="rId2"/>
    <sheet name="Resultat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3" l="1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C54" i="3"/>
  <c r="D54" i="3"/>
  <c r="E54" i="3"/>
  <c r="F54" i="3"/>
  <c r="G54" i="3"/>
  <c r="H54" i="3"/>
  <c r="I54" i="3"/>
  <c r="J54" i="3"/>
  <c r="K54" i="3"/>
  <c r="L6" i="3"/>
  <c r="L54" i="3" s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I54" i="1"/>
  <c r="F54" i="1"/>
  <c r="E54" i="1"/>
  <c r="D54" i="1"/>
  <c r="C54" i="1"/>
  <c r="B27" i="2" l="1"/>
  <c r="B25" i="2"/>
  <c r="B26" i="2"/>
  <c r="B24" i="2"/>
  <c r="B23" i="2"/>
  <c r="B7" i="2" l="1"/>
  <c r="B6" i="2"/>
  <c r="B5" i="2"/>
  <c r="B8" i="2" l="1"/>
  <c r="G54" i="1"/>
  <c r="B28" i="2" s="1"/>
  <c r="H54" i="1"/>
  <c r="B29" i="2" s="1"/>
  <c r="J7" i="1"/>
  <c r="J8" i="1"/>
  <c r="J9" i="1"/>
  <c r="J10" i="1"/>
  <c r="J11" i="1"/>
  <c r="J12" i="1"/>
  <c r="J13" i="1"/>
  <c r="J14" i="1"/>
  <c r="J15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6" i="1"/>
  <c r="B30" i="2" l="1"/>
  <c r="J54" i="1"/>
  <c r="B32" i="2" s="1"/>
</calcChain>
</file>

<file path=xl/sharedStrings.xml><?xml version="1.0" encoding="utf-8"?>
<sst xmlns="http://schemas.openxmlformats.org/spreadsheetml/2006/main" count="146" uniqueCount="75">
  <si>
    <t>Kontonr</t>
  </si>
  <si>
    <t>Benämning</t>
  </si>
  <si>
    <t>Totalt</t>
  </si>
  <si>
    <t>Inkomster</t>
  </si>
  <si>
    <t>Inventarier</t>
  </si>
  <si>
    <t>Avskrivning inventarier</t>
  </si>
  <si>
    <t>Kassa</t>
  </si>
  <si>
    <t>Växelkassa tävling</t>
  </si>
  <si>
    <t>Bank</t>
  </si>
  <si>
    <t>Eget kapital</t>
  </si>
  <si>
    <t>V/F från föregående år</t>
  </si>
  <si>
    <t>Årets resultat</t>
  </si>
  <si>
    <t>Medlemsavgifter</t>
  </si>
  <si>
    <t>Startavgifter klubbtävling</t>
  </si>
  <si>
    <t>Kommunala bidrag</t>
  </si>
  <si>
    <t>Statliga bidrag</t>
  </si>
  <si>
    <t>Ersättning SGF</t>
  </si>
  <si>
    <t>Försäljning klubbtröjor</t>
  </si>
  <si>
    <t>Statligt aktivitetsstöd</t>
  </si>
  <si>
    <t>Sponsring av Golf AB</t>
  </si>
  <si>
    <t>Hyra/Nyttjanderätt</t>
  </si>
  <si>
    <t>Skattefri bilersättning</t>
  </si>
  <si>
    <t>Priser klubbtävlingar</t>
  </si>
  <si>
    <t>Utbildning</t>
  </si>
  <si>
    <t>Ersättning domare, m/l</t>
  </si>
  <si>
    <t>Startavgift Rikstävling</t>
  </si>
  <si>
    <t>Startavgift Skandia Tour</t>
  </si>
  <si>
    <t>Träningsläger</t>
  </si>
  <si>
    <t>Startavgifter H-lag/D-lag</t>
  </si>
  <si>
    <t>Kontorsmaterial</t>
  </si>
  <si>
    <t>Inköp Tävlingsprogram</t>
  </si>
  <si>
    <t>Inköp Dataartiklar</t>
  </si>
  <si>
    <t>Porto</t>
  </si>
  <si>
    <t>ADB-kostnader</t>
  </si>
  <si>
    <t>Avgift SGF seniorer</t>
  </si>
  <si>
    <t>Avgift SGF juniorer</t>
  </si>
  <si>
    <t>Avgift VGF</t>
  </si>
  <si>
    <t>Uts.ex Sv. Golf Utrikes</t>
  </si>
  <si>
    <t>IT-avgift SGF</t>
  </si>
  <si>
    <t>Övriga kostnader</t>
  </si>
  <si>
    <t>S:a</t>
  </si>
  <si>
    <t>komm</t>
  </si>
  <si>
    <t>Klubben</t>
  </si>
  <si>
    <t>Klubb</t>
  </si>
  <si>
    <t>Junior</t>
  </si>
  <si>
    <t>Dam</t>
  </si>
  <si>
    <t>Herr</t>
  </si>
  <si>
    <t>Tävlings</t>
  </si>
  <si>
    <t/>
  </si>
  <si>
    <t>Träningskostnader Pro</t>
  </si>
  <si>
    <t>resa</t>
  </si>
  <si>
    <t>Klubbresa</t>
  </si>
  <si>
    <t>Inköp kläder, golfbollar mm</t>
  </si>
  <si>
    <t>Inköp städmaterial mm</t>
  </si>
  <si>
    <t>övr</t>
  </si>
  <si>
    <t>SGF/VGF</t>
  </si>
  <si>
    <t>Utsmyckning/underhåll GK</t>
  </si>
  <si>
    <t>Repr. och Uppvaktning</t>
  </si>
  <si>
    <t>Vart går pengarna</t>
  </si>
  <si>
    <t>Intäkter</t>
  </si>
  <si>
    <t>Startavgifter</t>
  </si>
  <si>
    <t>Bidrag</t>
  </si>
  <si>
    <t>Kostnader</t>
  </si>
  <si>
    <t>Avgifter GIT, SGF, VGF</t>
  </si>
  <si>
    <t>Nyttjanderättsavtal</t>
  </si>
  <si>
    <t>Div klubbkostnader</t>
  </si>
  <si>
    <t>Juniorkom.</t>
  </si>
  <si>
    <t>Damkom.</t>
  </si>
  <si>
    <t>Herrkom.</t>
  </si>
  <si>
    <t>Resultat</t>
  </si>
  <si>
    <t>Externa tävlingar</t>
  </si>
  <si>
    <t>Mat mm</t>
  </si>
  <si>
    <t>Para</t>
  </si>
  <si>
    <t>BUDGETPLAN 2022                          Brevikens Golfklubb</t>
  </si>
  <si>
    <t>BUDGETRESULTAT 2021                          Brevikens Golfklubb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</si>
</sst>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3" xfId="0" applyFont="1" applyBorder="1" applyAlignment="1">
      <alignment horizontal="left"/>
    </xf>
    <xf numFmtId="0" fontId="3" fillId="0" borderId="0" xfId="0" applyFont="1"/>
    <xf numFmtId="3" fontId="0" fillId="0" borderId="0" xfId="0" applyNumberFormat="1"/>
    <xf numFmtId="3" fontId="0" fillId="0" borderId="1" xfId="0" applyNumberForma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1" fillId="0" borderId="0" xfId="0" applyNumberFormat="1" applyFont="1"/>
    <xf numFmtId="3" fontId="2" fillId="0" borderId="1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9" fontId="1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Font="1"/>
    <xf numFmtId="3" fontId="6" fillId="0" borderId="0" xfId="0" applyNumberFormat="1" applyFont="1"/>
    <xf numFmtId="3" fontId="2" fillId="0" borderId="1" xfId="0" quotePrefix="1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3" fontId="8" fillId="0" borderId="1" xfId="0" applyNumberFormat="1" applyFont="1" applyBorder="1" applyAlignment="1">
      <alignment horizontal="left"/>
    </xf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0" borderId="2" xfId="0" applyNumberFormat="1" applyFont="1" applyBorder="1"/>
    <xf numFmtId="3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Intäkter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3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AA-4868-ADCD-2C9DA076B60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AA-4868-ADCD-2C9DA076B60D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AA-4868-ADCD-2C9DA076B60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Diagram!$A$5:$A$7</c:f>
              <c:strCache>
                <c:ptCount val="3"/>
                <c:pt idx="0">
                  <c:v>Medlemsavgifter</c:v>
                </c:pt>
                <c:pt idx="1">
                  <c:v>Startavgifter</c:v>
                </c:pt>
                <c:pt idx="2">
                  <c:v>Bidrag</c:v>
                </c:pt>
              </c:strCache>
            </c:strRef>
          </c:cat>
          <c:val>
            <c:numRef>
              <c:f>Diagram!$B$5:$B$7</c:f>
              <c:numCache>
                <c:formatCode>#,##0</c:formatCode>
                <c:ptCount val="3"/>
                <c:pt idx="0">
                  <c:v>208000</c:v>
                </c:pt>
                <c:pt idx="1">
                  <c:v>65000</c:v>
                </c:pt>
                <c:pt idx="2">
                  <c:v>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CAA-4868-ADCD-2C9DA076B60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Kostnader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9"/>
          <c:dPt>
            <c:idx val="0"/>
            <c:bubble3D val="0"/>
            <c:explosion val="3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8C-4F77-A134-6239E35CF52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8C-4F77-A134-6239E35CF5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8C-4F77-A134-6239E35CF5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18C-4F77-A134-6239E35CF5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18C-4F77-A134-6239E35CF52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18C-4F77-A134-6239E35CF5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18C-4F77-A134-6239E35CF526}"/>
              </c:ext>
            </c:extLst>
          </c:dPt>
          <c:dLbls>
            <c:dLbl>
              <c:idx val="0"/>
              <c:layout>
                <c:manualLayout>
                  <c:x val="-9.1715441819772522E-2"/>
                  <c:y val="3.50648877223680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8C-4F77-A134-6239E35CF52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845363079614996E-2"/>
                  <c:y val="-0.146047317002041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8C-4F77-A134-6239E35CF52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544181977252842E-2"/>
                  <c:y val="5.10389326334208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18C-4F77-A134-6239E35CF52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0201224846894139E-2"/>
                  <c:y val="5.88841498979294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18C-4F77-A134-6239E35CF52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3034995625546808E-2"/>
                  <c:y val="7.62284922717993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18C-4F77-A134-6239E35CF526}"/>
                </c:ex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Diagram!$A$23:$A$29</c:f>
              <c:strCache>
                <c:ptCount val="7"/>
                <c:pt idx="0">
                  <c:v>Avgifter GIT, SGF, VGF</c:v>
                </c:pt>
                <c:pt idx="1">
                  <c:v>Nyttjanderättsavtal</c:v>
                </c:pt>
                <c:pt idx="2">
                  <c:v>Div klubbkostnader</c:v>
                </c:pt>
                <c:pt idx="3">
                  <c:v>Priser klubbtävlingar</c:v>
                </c:pt>
                <c:pt idx="4">
                  <c:v>Juniorkom.</c:v>
                </c:pt>
                <c:pt idx="5">
                  <c:v>Damkom.</c:v>
                </c:pt>
                <c:pt idx="6">
                  <c:v>Herrkom.</c:v>
                </c:pt>
              </c:strCache>
            </c:strRef>
          </c:cat>
          <c:val>
            <c:numRef>
              <c:f>Diagram!$B$23:$B$29</c:f>
              <c:numCache>
                <c:formatCode>#,##0</c:formatCode>
                <c:ptCount val="7"/>
                <c:pt idx="0">
                  <c:v>116380</c:v>
                </c:pt>
                <c:pt idx="1">
                  <c:v>44200</c:v>
                </c:pt>
                <c:pt idx="2">
                  <c:v>36780</c:v>
                </c:pt>
                <c:pt idx="3">
                  <c:v>45000</c:v>
                </c:pt>
                <c:pt idx="4">
                  <c:v>18000</c:v>
                </c:pt>
                <c:pt idx="5">
                  <c:v>3900</c:v>
                </c:pt>
                <c:pt idx="6">
                  <c:v>13600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18C-4F77-A134-6239E35CF52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31751</xdr:colOff>
      <xdr:row>1</xdr:row>
      <xdr:rowOff>138111</xdr:rowOff>
    </xdr:from>
    <xdr:to>
      <xdr:col>8</xdr:col>
      <xdr:colOff>492125</xdr:colOff>
      <xdr:row>17</xdr:row>
      <xdr:rowOff>76199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</xdr:colOff>
      <xdr:row>20</xdr:row>
      <xdr:rowOff>188118</xdr:rowOff>
    </xdr:from>
    <xdr:to>
      <xdr:col>9</xdr:col>
      <xdr:colOff>7938</xdr:colOff>
      <xdr:row>34</xdr:row>
      <xdr:rowOff>73818</xdr:rowOff>
    </xdr:to>
    <xdr:graphicFrame macro="">
      <xdr:nvGraphicFramePr>
        <xdr:cNvPr id="3" name="Diagra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topLeftCell="A20" zoomScale="120" zoomScaleNormal="120" workbookViewId="0">
      <selection activeCell="M30" sqref="M30"/>
    </sheetView>
  </sheetViews>
  <sheetFormatPr defaultRowHeight="15" x14ac:dyDescent="0.25"/>
  <cols>
    <col min="1" max="1" width="18.140625" customWidth="1"/>
    <col min="2" max="2" width="8.140625" customWidth="1"/>
  </cols>
  <sheetData>
    <row r="2" spans="1:2" ht="15.75" x14ac:dyDescent="0.25">
      <c r="A2" s="27" t="s">
        <v>58</v>
      </c>
    </row>
    <row r="4" spans="1:2" x14ac:dyDescent="0.25">
      <c r="A4" s="28" t="s">
        <v>59</v>
      </c>
    </row>
    <row r="5" spans="1:2" x14ac:dyDescent="0.25">
      <c r="A5" t="s">
        <v>12</v>
      </c>
      <c r="B5" s="11">
        <f>+'2022'!C16</f>
        <v>208000</v>
      </c>
    </row>
    <row r="6" spans="1:2" x14ac:dyDescent="0.25">
      <c r="A6" t="s">
        <v>60</v>
      </c>
      <c r="B6" s="11">
        <f>+'2022'!C17</f>
        <v>65000</v>
      </c>
    </row>
    <row r="7" spans="1:2" x14ac:dyDescent="0.25">
      <c r="A7" t="s">
        <v>61</v>
      </c>
      <c r="B7" s="11">
        <f>+'2022'!C18+'2022'!C19+'2022'!C22+'2022'!C23</f>
        <v>5000</v>
      </c>
    </row>
    <row r="8" spans="1:2" x14ac:dyDescent="0.25">
      <c r="B8" s="11">
        <f>SUM(B5:B7)</f>
        <v>278000</v>
      </c>
    </row>
    <row r="9" spans="1:2" x14ac:dyDescent="0.25">
      <c r="B9" s="11"/>
    </row>
    <row r="10" spans="1:2" x14ac:dyDescent="0.25">
      <c r="B10" s="11"/>
    </row>
    <row r="11" spans="1:2" x14ac:dyDescent="0.25">
      <c r="B11" s="11"/>
    </row>
    <row r="12" spans="1:2" x14ac:dyDescent="0.25">
      <c r="B12" s="11"/>
    </row>
    <row r="13" spans="1:2" x14ac:dyDescent="0.25">
      <c r="B13" s="11"/>
    </row>
    <row r="14" spans="1:2" x14ac:dyDescent="0.25">
      <c r="B14" s="11"/>
    </row>
    <row r="15" spans="1:2" x14ac:dyDescent="0.25">
      <c r="B15" s="11"/>
    </row>
    <row r="16" spans="1:2" x14ac:dyDescent="0.25">
      <c r="B16" s="11"/>
    </row>
    <row r="17" spans="1:4" x14ac:dyDescent="0.25">
      <c r="B17" s="11"/>
    </row>
    <row r="18" spans="1:4" x14ac:dyDescent="0.25">
      <c r="B18" s="11"/>
    </row>
    <row r="19" spans="1:4" x14ac:dyDescent="0.25">
      <c r="B19" s="11"/>
    </row>
    <row r="20" spans="1:4" x14ac:dyDescent="0.25">
      <c r="B20" s="11"/>
    </row>
    <row r="21" spans="1:4" x14ac:dyDescent="0.25">
      <c r="B21" s="11"/>
    </row>
    <row r="22" spans="1:4" x14ac:dyDescent="0.25">
      <c r="A22" s="28" t="s">
        <v>62</v>
      </c>
      <c r="B22" s="11"/>
    </row>
    <row r="23" spans="1:4" x14ac:dyDescent="0.25">
      <c r="A23" s="29" t="s">
        <v>63</v>
      </c>
      <c r="B23" s="11">
        <f>+'2022'!D54*-1</f>
        <v>116380</v>
      </c>
    </row>
    <row r="24" spans="1:4" x14ac:dyDescent="0.25">
      <c r="A24" t="s">
        <v>64</v>
      </c>
      <c r="B24" s="11">
        <f>+'2022'!E28*-1</f>
        <v>44200</v>
      </c>
    </row>
    <row r="25" spans="1:4" x14ac:dyDescent="0.25">
      <c r="A25" t="s">
        <v>65</v>
      </c>
      <c r="B25" s="11">
        <f>+('2022'!E54-'2022'!E28)*-1</f>
        <v>36780</v>
      </c>
    </row>
    <row r="26" spans="1:4" x14ac:dyDescent="0.25">
      <c r="A26" t="s">
        <v>22</v>
      </c>
      <c r="B26" s="11">
        <f>+'2022'!I54*-1</f>
        <v>45000</v>
      </c>
    </row>
    <row r="27" spans="1:4" x14ac:dyDescent="0.25">
      <c r="A27" t="s">
        <v>66</v>
      </c>
      <c r="B27" s="11">
        <f>+'2022'!F54*-1</f>
        <v>18000</v>
      </c>
    </row>
    <row r="28" spans="1:4" x14ac:dyDescent="0.25">
      <c r="A28" t="s">
        <v>67</v>
      </c>
      <c r="B28" s="11">
        <f>+'2022'!G54*-1</f>
        <v>3900</v>
      </c>
    </row>
    <row r="29" spans="1:4" x14ac:dyDescent="0.25">
      <c r="A29" t="s">
        <v>68</v>
      </c>
      <c r="B29" s="11">
        <f>+'2022'!H54*-1</f>
        <v>13600</v>
      </c>
    </row>
    <row r="30" spans="1:4" x14ac:dyDescent="0.25">
      <c r="A30" t="s">
        <v>2</v>
      </c>
      <c r="B30" s="11">
        <f>SUM(B23:B29)</f>
        <v>277860</v>
      </c>
    </row>
    <row r="31" spans="1:4" x14ac:dyDescent="0.25">
      <c r="B31" s="11"/>
    </row>
    <row r="32" spans="1:4" x14ac:dyDescent="0.25">
      <c r="A32" s="28" t="s">
        <v>69</v>
      </c>
      <c r="B32" s="30">
        <f>+'2022'!J54</f>
        <v>140</v>
      </c>
      <c r="C32" s="11"/>
      <c r="D32" s="11"/>
    </row>
    <row r="33" spans="2:2" x14ac:dyDescent="0.25">
      <c r="B33" s="11"/>
    </row>
    <row r="34" spans="2:2" x14ac:dyDescent="0.25">
      <c r="B34" s="11"/>
    </row>
    <row r="35" spans="2:2" x14ac:dyDescent="0.25">
      <c r="B35" s="11"/>
    </row>
    <row r="36" spans="2:2" x14ac:dyDescent="0.25">
      <c r="B36" s="1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zoomScaleSheetLayoutView="142" workbookViewId="0">
      <pane ySplit="8" topLeftCell="A9" activePane="bottomLeft" state="frozen"/>
      <selection pane="bottomLeft" activeCell="A9" sqref="A9:XFD9"/>
    </sheetView>
  </sheetViews>
  <sheetFormatPr defaultRowHeight="15" x14ac:dyDescent="0.25"/>
  <cols>
    <col min="1" max="1" width="6" style="1" customWidth="1"/>
    <col min="2" max="2" width="21.28515625" customWidth="1"/>
    <col min="3" max="3" width="7.42578125" style="17" customWidth="1"/>
    <col min="4" max="4" width="7.85546875" customWidth="1"/>
    <col min="5" max="5" width="7.5703125" style="21" customWidth="1"/>
    <col min="6" max="6" width="7" bestFit="1" customWidth="1"/>
    <col min="7" max="7" width="6" bestFit="1" customWidth="1"/>
    <col min="8" max="8" width="7" bestFit="1" customWidth="1"/>
    <col min="9" max="9" width="7" customWidth="1"/>
    <col min="10" max="10" width="7.5703125" style="11" customWidth="1"/>
    <col min="11" max="11" width="4.85546875" customWidth="1"/>
  </cols>
  <sheetData>
    <row r="1" spans="1:11" ht="18.75" x14ac:dyDescent="0.3">
      <c r="B1" s="10" t="s">
        <v>73</v>
      </c>
    </row>
    <row r="3" spans="1:11" ht="11.1" customHeight="1" x14ac:dyDescent="0.25">
      <c r="A3" s="32"/>
      <c r="B3" s="33"/>
      <c r="C3" s="45">
        <v>1</v>
      </c>
      <c r="D3" s="34">
        <v>2</v>
      </c>
      <c r="E3" s="34">
        <v>3</v>
      </c>
      <c r="F3" s="34">
        <v>5</v>
      </c>
      <c r="G3" s="34">
        <v>6</v>
      </c>
      <c r="H3" s="34">
        <v>7</v>
      </c>
      <c r="I3" s="34">
        <v>8</v>
      </c>
      <c r="J3" s="36"/>
    </row>
    <row r="4" spans="1:11" ht="11.1" customHeight="1" x14ac:dyDescent="0.25">
      <c r="A4" s="37" t="s">
        <v>0</v>
      </c>
      <c r="B4" s="38" t="s">
        <v>1</v>
      </c>
      <c r="C4" s="39" t="s">
        <v>42</v>
      </c>
      <c r="D4" s="38" t="s">
        <v>43</v>
      </c>
      <c r="E4" s="37" t="s">
        <v>43</v>
      </c>
      <c r="F4" s="38" t="s">
        <v>44</v>
      </c>
      <c r="G4" s="38" t="s">
        <v>45</v>
      </c>
      <c r="H4" s="38" t="s">
        <v>46</v>
      </c>
      <c r="I4" s="38" t="s">
        <v>47</v>
      </c>
      <c r="J4" s="40" t="s">
        <v>2</v>
      </c>
      <c r="K4" s="3"/>
    </row>
    <row r="5" spans="1:11" ht="11.1" customHeight="1" x14ac:dyDescent="0.25">
      <c r="A5" s="37"/>
      <c r="B5" s="38"/>
      <c r="C5" s="39" t="s">
        <v>3</v>
      </c>
      <c r="D5" s="38" t="s">
        <v>55</v>
      </c>
      <c r="E5" s="37" t="s">
        <v>54</v>
      </c>
      <c r="F5" s="38" t="s">
        <v>41</v>
      </c>
      <c r="G5" s="38" t="s">
        <v>41</v>
      </c>
      <c r="H5" s="38" t="s">
        <v>41</v>
      </c>
      <c r="I5" s="38" t="s">
        <v>41</v>
      </c>
      <c r="J5" s="40"/>
      <c r="K5" s="3"/>
    </row>
    <row r="6" spans="1:11" ht="11.1" hidden="1" customHeight="1" x14ac:dyDescent="0.25">
      <c r="A6" s="37">
        <v>1220</v>
      </c>
      <c r="B6" s="38" t="s">
        <v>4</v>
      </c>
      <c r="C6" s="41"/>
      <c r="D6" s="37"/>
      <c r="E6" s="42"/>
      <c r="F6" s="37"/>
      <c r="G6" s="37"/>
      <c r="H6" s="37"/>
      <c r="I6" s="37"/>
      <c r="J6" s="40">
        <f t="shared" ref="J6:J15" si="0">SUM(C6:I6)</f>
        <v>0</v>
      </c>
      <c r="K6" s="3"/>
    </row>
    <row r="7" spans="1:11" ht="11.1" hidden="1" customHeight="1" x14ac:dyDescent="0.25">
      <c r="A7" s="37">
        <v>1229</v>
      </c>
      <c r="B7" s="38" t="s">
        <v>5</v>
      </c>
      <c r="C7" s="41"/>
      <c r="D7" s="37"/>
      <c r="E7" s="42"/>
      <c r="F7" s="37"/>
      <c r="G7" s="37"/>
      <c r="H7" s="37"/>
      <c r="I7" s="37"/>
      <c r="J7" s="40">
        <f t="shared" si="0"/>
        <v>0</v>
      </c>
      <c r="K7" s="3"/>
    </row>
    <row r="8" spans="1:11" ht="11.1" hidden="1" customHeight="1" x14ac:dyDescent="0.25">
      <c r="A8" s="37">
        <v>1910</v>
      </c>
      <c r="B8" s="38" t="s">
        <v>6</v>
      </c>
      <c r="C8" s="41"/>
      <c r="D8" s="37"/>
      <c r="E8" s="42"/>
      <c r="F8" s="37"/>
      <c r="G8" s="37"/>
      <c r="H8" s="37"/>
      <c r="I8" s="37"/>
      <c r="J8" s="40">
        <f t="shared" si="0"/>
        <v>0</v>
      </c>
      <c r="K8" s="3"/>
    </row>
    <row r="9" spans="1:11" ht="11.1" customHeight="1" x14ac:dyDescent="0.25">
      <c r="A9" s="37">
        <v>1911</v>
      </c>
      <c r="B9" s="38" t="s">
        <v>7</v>
      </c>
      <c r="C9" s="41"/>
      <c r="D9" s="37"/>
      <c r="E9" s="42"/>
      <c r="F9" s="37"/>
      <c r="G9" s="37"/>
      <c r="H9" s="37"/>
      <c r="I9" s="42">
        <v>0</v>
      </c>
      <c r="J9" s="40">
        <f t="shared" si="0"/>
        <v>0</v>
      </c>
      <c r="K9" s="3"/>
    </row>
    <row r="10" spans="1:11" ht="11.1" hidden="1" customHeight="1" x14ac:dyDescent="0.25">
      <c r="A10" s="37">
        <v>1930</v>
      </c>
      <c r="B10" s="38" t="s">
        <v>8</v>
      </c>
      <c r="C10" s="41"/>
      <c r="D10" s="37"/>
      <c r="E10" s="42"/>
      <c r="F10" s="37"/>
      <c r="G10" s="37"/>
      <c r="H10" s="37"/>
      <c r="I10" s="37"/>
      <c r="J10" s="40">
        <f t="shared" si="0"/>
        <v>0</v>
      </c>
      <c r="K10" s="3"/>
    </row>
    <row r="11" spans="1:11" ht="11.1" hidden="1" customHeight="1" x14ac:dyDescent="0.25">
      <c r="A11" s="37"/>
      <c r="B11" s="38"/>
      <c r="C11" s="41"/>
      <c r="D11" s="37"/>
      <c r="E11" s="42"/>
      <c r="F11" s="37"/>
      <c r="G11" s="37"/>
      <c r="H11" s="37"/>
      <c r="I11" s="37"/>
      <c r="J11" s="40">
        <f t="shared" si="0"/>
        <v>0</v>
      </c>
      <c r="K11" s="3"/>
    </row>
    <row r="12" spans="1:11" ht="11.1" hidden="1" customHeight="1" x14ac:dyDescent="0.25">
      <c r="A12" s="37">
        <v>2010</v>
      </c>
      <c r="B12" s="38" t="s">
        <v>9</v>
      </c>
      <c r="C12" s="41"/>
      <c r="D12" s="37"/>
      <c r="E12" s="42"/>
      <c r="F12" s="37"/>
      <c r="G12" s="37"/>
      <c r="H12" s="37"/>
      <c r="I12" s="37"/>
      <c r="J12" s="40">
        <f t="shared" si="0"/>
        <v>0</v>
      </c>
      <c r="K12" s="3"/>
    </row>
    <row r="13" spans="1:11" ht="11.1" hidden="1" customHeight="1" x14ac:dyDescent="0.25">
      <c r="A13" s="37">
        <v>2098</v>
      </c>
      <c r="B13" s="38" t="s">
        <v>10</v>
      </c>
      <c r="C13" s="41"/>
      <c r="D13" s="37"/>
      <c r="E13" s="42"/>
      <c r="F13" s="37"/>
      <c r="G13" s="37"/>
      <c r="H13" s="37"/>
      <c r="I13" s="37"/>
      <c r="J13" s="40">
        <f t="shared" si="0"/>
        <v>0</v>
      </c>
      <c r="K13" s="3"/>
    </row>
    <row r="14" spans="1:11" ht="11.1" hidden="1" customHeight="1" x14ac:dyDescent="0.25">
      <c r="A14" s="37">
        <v>2099</v>
      </c>
      <c r="B14" s="38" t="s">
        <v>11</v>
      </c>
      <c r="C14" s="41"/>
      <c r="D14" s="37"/>
      <c r="E14" s="42"/>
      <c r="F14" s="37"/>
      <c r="G14" s="37"/>
      <c r="H14" s="37"/>
      <c r="I14" s="37"/>
      <c r="J14" s="40">
        <f t="shared" si="0"/>
        <v>0</v>
      </c>
      <c r="K14" s="3"/>
    </row>
    <row r="15" spans="1:11" ht="11.1" hidden="1" customHeight="1" x14ac:dyDescent="0.25">
      <c r="A15" s="37"/>
      <c r="B15" s="38"/>
      <c r="C15" s="41"/>
      <c r="D15" s="37"/>
      <c r="E15" s="42"/>
      <c r="F15" s="37"/>
      <c r="G15" s="37"/>
      <c r="H15" s="37"/>
      <c r="I15" s="37"/>
      <c r="J15" s="40">
        <f t="shared" si="0"/>
        <v>0</v>
      </c>
      <c r="K15" s="3"/>
    </row>
    <row r="16" spans="1:11" ht="11.1" customHeight="1" x14ac:dyDescent="0.25">
      <c r="A16" s="37">
        <v>3019</v>
      </c>
      <c r="B16" s="38" t="s">
        <v>12</v>
      </c>
      <c r="C16" s="41">
        <v>208000</v>
      </c>
      <c r="D16" s="37"/>
      <c r="E16" s="42"/>
      <c r="F16" s="37"/>
      <c r="G16" s="37"/>
      <c r="H16" s="37"/>
      <c r="I16" s="37"/>
      <c r="J16" s="40">
        <v>208000</v>
      </c>
      <c r="K16" s="3">
        <v>520</v>
      </c>
    </row>
    <row r="17" spans="1:11" ht="11.1" customHeight="1" x14ac:dyDescent="0.25">
      <c r="A17" s="37">
        <v>3110</v>
      </c>
      <c r="B17" s="38" t="s">
        <v>13</v>
      </c>
      <c r="C17" s="41">
        <v>65000</v>
      </c>
      <c r="D17" s="37"/>
      <c r="E17" s="42"/>
      <c r="F17" s="37"/>
      <c r="G17" s="37"/>
      <c r="H17" s="37"/>
      <c r="I17" s="37"/>
      <c r="J17" s="40">
        <f t="shared" ref="J17:J23" si="1">SUM(C17:I17)</f>
        <v>65000</v>
      </c>
      <c r="K17" s="3"/>
    </row>
    <row r="18" spans="1:11" ht="11.1" customHeight="1" x14ac:dyDescent="0.25">
      <c r="A18" s="37">
        <v>3423</v>
      </c>
      <c r="B18" s="38" t="s">
        <v>14</v>
      </c>
      <c r="C18" s="41">
        <v>1000</v>
      </c>
      <c r="D18" s="37"/>
      <c r="E18" s="41"/>
      <c r="F18" s="37"/>
      <c r="G18" s="37"/>
      <c r="H18" s="37"/>
      <c r="I18" s="37"/>
      <c r="J18" s="40">
        <f t="shared" si="1"/>
        <v>1000</v>
      </c>
      <c r="K18" s="3"/>
    </row>
    <row r="19" spans="1:11" ht="11.1" customHeight="1" x14ac:dyDescent="0.25">
      <c r="A19" s="37">
        <v>3424</v>
      </c>
      <c r="B19" s="38" t="s">
        <v>15</v>
      </c>
      <c r="C19" s="41">
        <v>1000</v>
      </c>
      <c r="D19" s="37"/>
      <c r="E19" s="41"/>
      <c r="F19" s="37"/>
      <c r="G19" s="37"/>
      <c r="H19" s="37"/>
      <c r="I19" s="37"/>
      <c r="J19" s="40">
        <f t="shared" si="1"/>
        <v>1000</v>
      </c>
      <c r="K19" s="3"/>
    </row>
    <row r="20" spans="1:11" ht="11.1" hidden="1" customHeight="1" x14ac:dyDescent="0.25">
      <c r="A20" s="37">
        <v>3428</v>
      </c>
      <c r="B20" s="38" t="s">
        <v>16</v>
      </c>
      <c r="C20" s="41"/>
      <c r="D20" s="37"/>
      <c r="E20" s="41"/>
      <c r="F20" s="37"/>
      <c r="G20" s="37"/>
      <c r="H20" s="37"/>
      <c r="I20" s="37"/>
      <c r="J20" s="40">
        <f t="shared" si="1"/>
        <v>0</v>
      </c>
      <c r="K20" s="3"/>
    </row>
    <row r="21" spans="1:11" ht="11.1" hidden="1" customHeight="1" x14ac:dyDescent="0.25">
      <c r="A21" s="37">
        <v>3592</v>
      </c>
      <c r="B21" s="38" t="s">
        <v>17</v>
      </c>
      <c r="C21" s="41"/>
      <c r="D21" s="37"/>
      <c r="E21" s="41"/>
      <c r="F21" s="37"/>
      <c r="G21" s="37"/>
      <c r="H21" s="37"/>
      <c r="I21" s="37"/>
      <c r="J21" s="40">
        <f t="shared" si="1"/>
        <v>0</v>
      </c>
      <c r="K21" s="3"/>
    </row>
    <row r="22" spans="1:11" ht="11.1" customHeight="1" x14ac:dyDescent="0.25">
      <c r="A22" s="37">
        <v>3723</v>
      </c>
      <c r="B22" s="38" t="s">
        <v>18</v>
      </c>
      <c r="C22" s="41">
        <v>1000</v>
      </c>
      <c r="D22" s="37"/>
      <c r="E22" s="41"/>
      <c r="F22" s="37"/>
      <c r="G22" s="37"/>
      <c r="H22" s="37"/>
      <c r="I22" s="37"/>
      <c r="J22" s="40">
        <f t="shared" si="1"/>
        <v>1000</v>
      </c>
      <c r="K22" s="3"/>
    </row>
    <row r="23" spans="1:11" ht="11.1" customHeight="1" x14ac:dyDescent="0.25">
      <c r="A23" s="37">
        <v>3790</v>
      </c>
      <c r="B23" s="38" t="s">
        <v>70</v>
      </c>
      <c r="C23" s="41">
        <v>2000</v>
      </c>
      <c r="D23" s="37"/>
      <c r="E23" s="41"/>
      <c r="F23" s="37"/>
      <c r="G23" s="37"/>
      <c r="H23" s="37"/>
      <c r="I23" s="37"/>
      <c r="J23" s="40">
        <f t="shared" si="1"/>
        <v>2000</v>
      </c>
      <c r="K23" s="3"/>
    </row>
    <row r="24" spans="1:11" ht="11.1" customHeight="1" x14ac:dyDescent="0.25">
      <c r="A24" s="37"/>
      <c r="B24" s="38"/>
      <c r="C24" s="41"/>
      <c r="D24" s="37"/>
      <c r="E24" s="41"/>
      <c r="F24" s="37"/>
      <c r="G24" s="37"/>
      <c r="H24" s="37"/>
      <c r="I24" s="37"/>
      <c r="J24" s="40"/>
      <c r="K24" s="3"/>
    </row>
    <row r="25" spans="1:11" ht="11.1" customHeight="1" x14ac:dyDescent="0.25">
      <c r="A25" s="37">
        <v>4010</v>
      </c>
      <c r="B25" s="38" t="s">
        <v>53</v>
      </c>
      <c r="C25" s="41"/>
      <c r="D25" s="37"/>
      <c r="E25" s="41">
        <v>-1000</v>
      </c>
      <c r="F25" s="37"/>
      <c r="G25" s="37"/>
      <c r="H25" s="37"/>
      <c r="I25" s="37"/>
      <c r="J25" s="40">
        <f t="shared" ref="J25:J53" si="2">SUM(C25:I25)</f>
        <v>-1000</v>
      </c>
      <c r="K25" s="3"/>
    </row>
    <row r="26" spans="1:11" ht="11.1" customHeight="1" x14ac:dyDescent="0.25">
      <c r="A26" s="37">
        <v>4115</v>
      </c>
      <c r="B26" s="38" t="s">
        <v>52</v>
      </c>
      <c r="C26" s="41"/>
      <c r="D26" s="37"/>
      <c r="E26" s="41"/>
      <c r="F26" s="39">
        <v>-1000</v>
      </c>
      <c r="G26" s="39">
        <v>-1000</v>
      </c>
      <c r="H26" s="39">
        <v>-2000</v>
      </c>
      <c r="I26" s="39">
        <v>-8000</v>
      </c>
      <c r="J26" s="40">
        <f t="shared" si="2"/>
        <v>-12000</v>
      </c>
      <c r="K26" s="3"/>
    </row>
    <row r="27" spans="1:11" ht="11.1" customHeight="1" x14ac:dyDescent="0.25">
      <c r="A27" s="37">
        <v>4116</v>
      </c>
      <c r="B27" s="38" t="s">
        <v>19</v>
      </c>
      <c r="C27" s="41"/>
      <c r="D27" s="37"/>
      <c r="E27" s="41"/>
      <c r="F27" s="39"/>
      <c r="G27" s="39"/>
      <c r="H27" s="39"/>
      <c r="I27" s="39"/>
      <c r="J27" s="40">
        <f t="shared" si="2"/>
        <v>0</v>
      </c>
      <c r="K27" s="3"/>
    </row>
    <row r="28" spans="1:11" ht="11.1" customHeight="1" x14ac:dyDescent="0.25">
      <c r="A28" s="37">
        <v>5010</v>
      </c>
      <c r="B28" s="38" t="s">
        <v>20</v>
      </c>
      <c r="C28" s="41"/>
      <c r="D28" s="37"/>
      <c r="E28" s="43">
        <v>-44200</v>
      </c>
      <c r="F28" s="39"/>
      <c r="G28" s="39"/>
      <c r="H28" s="39"/>
      <c r="I28" s="39"/>
      <c r="J28" s="40">
        <f t="shared" si="2"/>
        <v>-44200</v>
      </c>
      <c r="K28" s="3"/>
    </row>
    <row r="29" spans="1:11" ht="11.1" customHeight="1" x14ac:dyDescent="0.25">
      <c r="A29" s="37">
        <v>6012</v>
      </c>
      <c r="B29" s="38" t="s">
        <v>71</v>
      </c>
      <c r="C29" s="41"/>
      <c r="D29" s="37"/>
      <c r="E29" s="41">
        <v>-5000</v>
      </c>
      <c r="F29" s="39"/>
      <c r="G29" s="39"/>
      <c r="H29" s="39"/>
      <c r="I29" s="39">
        <v>-3000</v>
      </c>
      <c r="J29" s="40">
        <f t="shared" si="2"/>
        <v>-8000</v>
      </c>
      <c r="K29" s="3"/>
    </row>
    <row r="30" spans="1:11" ht="11.1" customHeight="1" x14ac:dyDescent="0.25">
      <c r="A30" s="37">
        <v>6013</v>
      </c>
      <c r="B30" s="38" t="s">
        <v>21</v>
      </c>
      <c r="C30" s="41"/>
      <c r="D30" s="37"/>
      <c r="E30" s="41"/>
      <c r="F30" s="39">
        <v>-2000</v>
      </c>
      <c r="G30" s="39"/>
      <c r="H30" s="39"/>
      <c r="I30" s="39">
        <v>-2000</v>
      </c>
      <c r="J30" s="40">
        <f t="shared" si="2"/>
        <v>-4000</v>
      </c>
      <c r="K30" s="3"/>
    </row>
    <row r="31" spans="1:11" ht="11.1" customHeight="1" x14ac:dyDescent="0.25">
      <c r="A31" s="37">
        <v>6024</v>
      </c>
      <c r="B31" s="38" t="s">
        <v>22</v>
      </c>
      <c r="C31" s="41"/>
      <c r="D31" s="37"/>
      <c r="E31" s="41"/>
      <c r="F31" s="39"/>
      <c r="G31" s="39"/>
      <c r="H31" s="39"/>
      <c r="I31" s="39">
        <v>-32000</v>
      </c>
      <c r="J31" s="40">
        <f t="shared" si="2"/>
        <v>-32000</v>
      </c>
      <c r="K31" s="3"/>
    </row>
    <row r="32" spans="1:11" ht="11.1" customHeight="1" x14ac:dyDescent="0.25">
      <c r="A32" s="37">
        <v>6025</v>
      </c>
      <c r="B32" s="38" t="s">
        <v>23</v>
      </c>
      <c r="C32" s="41"/>
      <c r="D32" s="37"/>
      <c r="E32" s="41"/>
      <c r="F32" s="39"/>
      <c r="G32" s="39"/>
      <c r="H32" s="39"/>
      <c r="I32" s="39"/>
      <c r="J32" s="40">
        <f t="shared" si="2"/>
        <v>0</v>
      </c>
      <c r="K32" s="3"/>
    </row>
    <row r="33" spans="1:11" ht="11.1" customHeight="1" x14ac:dyDescent="0.25">
      <c r="A33" s="37">
        <v>6026</v>
      </c>
      <c r="B33" s="38" t="s">
        <v>24</v>
      </c>
      <c r="C33" s="41"/>
      <c r="D33" s="37"/>
      <c r="E33" s="41"/>
      <c r="F33" s="39"/>
      <c r="G33" s="39"/>
      <c r="H33" s="39"/>
      <c r="I33" s="39"/>
      <c r="J33" s="40">
        <f t="shared" si="2"/>
        <v>0</v>
      </c>
      <c r="K33" s="3"/>
    </row>
    <row r="34" spans="1:11" ht="11.1" customHeight="1" x14ac:dyDescent="0.25">
      <c r="A34" s="37">
        <v>6030</v>
      </c>
      <c r="B34" s="38" t="s">
        <v>25</v>
      </c>
      <c r="C34" s="41"/>
      <c r="D34" s="37"/>
      <c r="E34" s="41"/>
      <c r="F34" s="39"/>
      <c r="G34" s="39"/>
      <c r="H34" s="39"/>
      <c r="I34" s="39"/>
      <c r="J34" s="40">
        <f t="shared" si="2"/>
        <v>0</v>
      </c>
      <c r="K34" s="3"/>
    </row>
    <row r="35" spans="1:11" ht="11.1" hidden="1" customHeight="1" x14ac:dyDescent="0.25">
      <c r="A35" s="37">
        <v>6031</v>
      </c>
      <c r="B35" s="38" t="s">
        <v>26</v>
      </c>
      <c r="C35" s="41"/>
      <c r="D35" s="37"/>
      <c r="E35" s="41"/>
      <c r="F35" s="39">
        <v>0</v>
      </c>
      <c r="G35" s="39"/>
      <c r="H35" s="39"/>
      <c r="I35" s="39"/>
      <c r="J35" s="40">
        <f t="shared" si="2"/>
        <v>0</v>
      </c>
      <c r="K35" s="3"/>
    </row>
    <row r="36" spans="1:11" ht="11.1" customHeight="1" x14ac:dyDescent="0.25">
      <c r="A36" s="37">
        <v>6036</v>
      </c>
      <c r="B36" s="38" t="s">
        <v>49</v>
      </c>
      <c r="C36" s="41"/>
      <c r="D36" s="37"/>
      <c r="E36" s="41"/>
      <c r="F36" s="39">
        <v>-9000</v>
      </c>
      <c r="G36" s="39">
        <v>-2400</v>
      </c>
      <c r="H36" s="39">
        <v>-9600</v>
      </c>
      <c r="I36" s="39"/>
      <c r="J36" s="40">
        <f t="shared" si="2"/>
        <v>-21000</v>
      </c>
      <c r="K36" s="3"/>
    </row>
    <row r="37" spans="1:11" ht="11.1" customHeight="1" x14ac:dyDescent="0.25">
      <c r="A37" s="37">
        <v>6038</v>
      </c>
      <c r="B37" s="38" t="s">
        <v>27</v>
      </c>
      <c r="C37" s="41"/>
      <c r="D37" s="37"/>
      <c r="E37" s="41"/>
      <c r="F37" s="39">
        <v>-6000</v>
      </c>
      <c r="G37" s="39"/>
      <c r="H37" s="39"/>
      <c r="I37" s="39"/>
      <c r="J37" s="40">
        <f t="shared" si="2"/>
        <v>-6000</v>
      </c>
      <c r="K37" s="3"/>
    </row>
    <row r="38" spans="1:11" ht="11.1" customHeight="1" x14ac:dyDescent="0.25">
      <c r="A38" s="37">
        <v>6043</v>
      </c>
      <c r="B38" s="38" t="s">
        <v>28</v>
      </c>
      <c r="C38" s="41"/>
      <c r="D38" s="37"/>
      <c r="E38" s="41"/>
      <c r="F38" s="39"/>
      <c r="G38" s="39">
        <v>-500</v>
      </c>
      <c r="H38" s="39">
        <v>-2000</v>
      </c>
      <c r="I38" s="39"/>
      <c r="J38" s="40">
        <f t="shared" si="2"/>
        <v>-2500</v>
      </c>
      <c r="K38" s="3"/>
    </row>
    <row r="39" spans="1:11" ht="11.1" customHeight="1" x14ac:dyDescent="0.25">
      <c r="A39" s="37">
        <v>6070</v>
      </c>
      <c r="B39" s="38" t="s">
        <v>57</v>
      </c>
      <c r="C39" s="41"/>
      <c r="D39" s="37"/>
      <c r="E39" s="41">
        <v>-1000</v>
      </c>
      <c r="F39" s="39"/>
      <c r="G39" s="39"/>
      <c r="H39" s="39"/>
      <c r="I39" s="39"/>
      <c r="J39" s="40">
        <f t="shared" si="2"/>
        <v>-1000</v>
      </c>
      <c r="K39" s="3"/>
    </row>
    <row r="40" spans="1:11" ht="11.1" customHeight="1" x14ac:dyDescent="0.25">
      <c r="A40" s="37">
        <v>6090</v>
      </c>
      <c r="B40" s="38" t="s">
        <v>56</v>
      </c>
      <c r="C40" s="41"/>
      <c r="D40" s="37"/>
      <c r="E40" s="41">
        <v>-10000</v>
      </c>
      <c r="F40" s="39"/>
      <c r="G40" s="39"/>
      <c r="H40" s="39"/>
      <c r="I40" s="39"/>
      <c r="J40" s="40">
        <f t="shared" si="2"/>
        <v>-10000</v>
      </c>
      <c r="K40" s="3"/>
    </row>
    <row r="41" spans="1:11" ht="11.1" customHeight="1" x14ac:dyDescent="0.25">
      <c r="A41" s="37">
        <v>6092</v>
      </c>
      <c r="B41" s="38" t="s">
        <v>51</v>
      </c>
      <c r="C41" s="41"/>
      <c r="D41" s="37"/>
      <c r="E41" s="41">
        <v>-8000</v>
      </c>
      <c r="F41" s="39"/>
      <c r="G41" s="39"/>
      <c r="H41" s="39"/>
      <c r="I41" s="39"/>
      <c r="J41" s="40">
        <f t="shared" si="2"/>
        <v>-8000</v>
      </c>
      <c r="K41" s="3"/>
    </row>
    <row r="42" spans="1:11" ht="11.1" customHeight="1" x14ac:dyDescent="0.25">
      <c r="A42" s="37"/>
      <c r="B42" s="38"/>
      <c r="C42" s="41"/>
      <c r="D42" s="37"/>
      <c r="E42" s="41"/>
      <c r="F42" s="39"/>
      <c r="G42" s="39"/>
      <c r="H42" s="39"/>
      <c r="I42" s="39"/>
      <c r="J42" s="40">
        <f t="shared" si="2"/>
        <v>0</v>
      </c>
      <c r="K42" s="3"/>
    </row>
    <row r="43" spans="1:11" ht="11.1" customHeight="1" x14ac:dyDescent="0.25">
      <c r="A43" s="37">
        <v>6111</v>
      </c>
      <c r="B43" s="38" t="s">
        <v>29</v>
      </c>
      <c r="C43" s="41"/>
      <c r="D43" s="37"/>
      <c r="E43" s="41">
        <v>-2550</v>
      </c>
      <c r="F43" s="39"/>
      <c r="G43" s="39"/>
      <c r="H43" s="39"/>
      <c r="I43" s="39"/>
      <c r="J43" s="40">
        <f t="shared" si="2"/>
        <v>-2550</v>
      </c>
      <c r="K43" s="3"/>
    </row>
    <row r="44" spans="1:11" ht="11.1" hidden="1" customHeight="1" x14ac:dyDescent="0.25">
      <c r="A44" s="37">
        <v>6115</v>
      </c>
      <c r="B44" s="38" t="s">
        <v>30</v>
      </c>
      <c r="C44" s="41"/>
      <c r="D44" s="37"/>
      <c r="E44" s="41"/>
      <c r="F44" s="39"/>
      <c r="G44" s="39"/>
      <c r="H44" s="39"/>
      <c r="I44" s="39"/>
      <c r="J44" s="40">
        <f t="shared" si="2"/>
        <v>0</v>
      </c>
      <c r="K44" s="3"/>
    </row>
    <row r="45" spans="1:11" ht="11.1" customHeight="1" x14ac:dyDescent="0.25">
      <c r="A45" s="37">
        <v>6118</v>
      </c>
      <c r="B45" s="38" t="s">
        <v>31</v>
      </c>
      <c r="C45" s="41"/>
      <c r="D45" s="37"/>
      <c r="E45" s="41">
        <v>-3000</v>
      </c>
      <c r="F45" s="39"/>
      <c r="G45" s="39"/>
      <c r="H45" s="39"/>
      <c r="I45" s="39"/>
      <c r="J45" s="40">
        <f t="shared" si="2"/>
        <v>-3000</v>
      </c>
      <c r="K45" s="3"/>
    </row>
    <row r="46" spans="1:11" ht="11.1" customHeight="1" x14ac:dyDescent="0.25">
      <c r="A46" s="37">
        <v>6120</v>
      </c>
      <c r="B46" s="38" t="s">
        <v>32</v>
      </c>
      <c r="C46" s="41"/>
      <c r="D46" s="37"/>
      <c r="E46" s="41">
        <v>-130</v>
      </c>
      <c r="F46" s="37"/>
      <c r="G46" s="37"/>
      <c r="H46" s="37"/>
      <c r="I46" s="37"/>
      <c r="J46" s="40">
        <f t="shared" si="2"/>
        <v>-130</v>
      </c>
      <c r="K46" s="3"/>
    </row>
    <row r="47" spans="1:11" ht="11.1" customHeight="1" x14ac:dyDescent="0.25">
      <c r="A47" s="37">
        <v>6972</v>
      </c>
      <c r="B47" s="38" t="s">
        <v>33</v>
      </c>
      <c r="C47" s="41"/>
      <c r="D47" s="37"/>
      <c r="E47" s="41">
        <v>-2100</v>
      </c>
      <c r="F47" s="37"/>
      <c r="G47" s="37"/>
      <c r="H47" s="37"/>
      <c r="I47" s="37"/>
      <c r="J47" s="40">
        <f t="shared" si="2"/>
        <v>-2100</v>
      </c>
      <c r="K47" s="3"/>
    </row>
    <row r="48" spans="1:11" ht="11.1" customHeight="1" x14ac:dyDescent="0.25">
      <c r="A48" s="37">
        <v>6981</v>
      </c>
      <c r="B48" s="38" t="s">
        <v>34</v>
      </c>
      <c r="C48" s="41"/>
      <c r="D48" s="43">
        <v>-85600</v>
      </c>
      <c r="E48" s="35"/>
      <c r="F48" s="37"/>
      <c r="G48" s="37"/>
      <c r="H48" s="37"/>
      <c r="I48" s="37"/>
      <c r="J48" s="40">
        <f t="shared" si="2"/>
        <v>-85600</v>
      </c>
      <c r="K48" s="3"/>
    </row>
    <row r="49" spans="1:11" ht="11.1" customHeight="1" x14ac:dyDescent="0.25">
      <c r="A49" s="37">
        <v>6982</v>
      </c>
      <c r="B49" s="38" t="s">
        <v>35</v>
      </c>
      <c r="C49" s="41"/>
      <c r="D49" s="43">
        <v>-3700</v>
      </c>
      <c r="E49" s="35"/>
      <c r="F49" s="37"/>
      <c r="G49" s="37"/>
      <c r="H49" s="37"/>
      <c r="I49" s="37"/>
      <c r="J49" s="40">
        <f t="shared" si="2"/>
        <v>-3700</v>
      </c>
      <c r="K49" s="3"/>
    </row>
    <row r="50" spans="1:11" ht="11.1" customHeight="1" x14ac:dyDescent="0.25">
      <c r="A50" s="37">
        <v>6983</v>
      </c>
      <c r="B50" s="38" t="s">
        <v>36</v>
      </c>
      <c r="C50" s="41"/>
      <c r="D50" s="43">
        <v>-10500</v>
      </c>
      <c r="E50" s="35"/>
      <c r="F50" s="37"/>
      <c r="G50" s="37"/>
      <c r="H50" s="37"/>
      <c r="I50" s="37"/>
      <c r="J50" s="40">
        <f t="shared" si="2"/>
        <v>-10500</v>
      </c>
      <c r="K50" s="3"/>
    </row>
    <row r="51" spans="1:11" ht="11.1" customHeight="1" x14ac:dyDescent="0.25">
      <c r="A51" s="37">
        <v>6984</v>
      </c>
      <c r="B51" s="38" t="s">
        <v>37</v>
      </c>
      <c r="C51" s="41"/>
      <c r="D51" s="43">
        <v>-80</v>
      </c>
      <c r="E51" s="35"/>
      <c r="F51" s="37"/>
      <c r="G51" s="37"/>
      <c r="H51" s="37"/>
      <c r="I51" s="37"/>
      <c r="J51" s="40">
        <f t="shared" si="2"/>
        <v>-80</v>
      </c>
      <c r="K51" s="3"/>
    </row>
    <row r="52" spans="1:11" ht="11.1" customHeight="1" x14ac:dyDescent="0.25">
      <c r="A52" s="37">
        <v>6988</v>
      </c>
      <c r="B52" s="38" t="s">
        <v>38</v>
      </c>
      <c r="C52" s="41"/>
      <c r="D52" s="43">
        <v>-16500</v>
      </c>
      <c r="E52" s="35"/>
      <c r="F52" s="37"/>
      <c r="G52" s="37"/>
      <c r="H52" s="37"/>
      <c r="I52" s="37"/>
      <c r="J52" s="40">
        <f t="shared" si="2"/>
        <v>-16500</v>
      </c>
      <c r="K52" s="26">
        <v>0.5</v>
      </c>
    </row>
    <row r="53" spans="1:11" ht="11.1" customHeight="1" thickBot="1" x14ac:dyDescent="0.3">
      <c r="A53" s="37">
        <v>6990</v>
      </c>
      <c r="B53" s="38" t="s">
        <v>39</v>
      </c>
      <c r="C53" s="41"/>
      <c r="D53" s="37"/>
      <c r="E53" s="41">
        <v>-4000</v>
      </c>
      <c r="F53" s="37"/>
      <c r="G53" s="37"/>
      <c r="H53" s="37"/>
      <c r="I53" s="37"/>
      <c r="J53" s="40">
        <f t="shared" si="2"/>
        <v>-4000</v>
      </c>
      <c r="K53" s="3"/>
    </row>
    <row r="54" spans="1:11" ht="11.1" customHeight="1" thickBot="1" x14ac:dyDescent="0.3">
      <c r="A54" s="37"/>
      <c r="B54" s="38" t="s">
        <v>40</v>
      </c>
      <c r="C54" s="41">
        <f>SUM(C16:C53)</f>
        <v>278000</v>
      </c>
      <c r="D54" s="41">
        <f>SUM(D48:D53)</f>
        <v>-116380</v>
      </c>
      <c r="E54" s="41">
        <f>SUM(E16:E53)</f>
        <v>-80980</v>
      </c>
      <c r="F54" s="39">
        <f>SUM(F24:F53)</f>
        <v>-18000</v>
      </c>
      <c r="G54" s="39">
        <f t="shared" ref="G54:H54" si="3">SUM(G24:G53)</f>
        <v>-3900</v>
      </c>
      <c r="H54" s="39">
        <f t="shared" si="3"/>
        <v>-13600</v>
      </c>
      <c r="I54" s="39">
        <f>SUM(I9:I53)</f>
        <v>-45000</v>
      </c>
      <c r="J54" s="44">
        <f>SUM(J6:J53)</f>
        <v>140</v>
      </c>
      <c r="K54" s="3"/>
    </row>
    <row r="55" spans="1:11" x14ac:dyDescent="0.25">
      <c r="A55" s="2"/>
      <c r="B55" s="3"/>
      <c r="C55" s="20"/>
      <c r="D55" s="3"/>
      <c r="E55" s="20"/>
      <c r="F55" s="3"/>
      <c r="G55" s="3"/>
      <c r="H55" s="3"/>
      <c r="I55" s="15"/>
      <c r="J55" s="15"/>
      <c r="K55" s="3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  <headerFooter>
    <oddFooter>&amp;L&amp;D&amp;C&amp;F&amp;R&amp;P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10" workbookViewId="0">
      <selection activeCell="L31" sqref="L31"/>
    </sheetView>
  </sheetViews>
  <sheetFormatPr defaultRowHeight="15" x14ac:dyDescent="0.25"/>
  <cols>
    <col min="2" max="2" width="17.5703125" customWidth="1"/>
  </cols>
  <sheetData>
    <row r="1" spans="1:12" ht="18.75" x14ac:dyDescent="0.3">
      <c r="A1" s="1"/>
      <c r="B1" s="10" t="s">
        <v>74</v>
      </c>
      <c r="C1" s="17"/>
      <c r="E1" s="21"/>
      <c r="L1" s="11"/>
    </row>
    <row r="2" spans="1:12" x14ac:dyDescent="0.25">
      <c r="A2" s="1"/>
      <c r="C2" s="5"/>
      <c r="E2" s="21"/>
      <c r="L2" s="11"/>
    </row>
    <row r="3" spans="1:12" x14ac:dyDescent="0.25">
      <c r="A3" s="4"/>
      <c r="C3" s="18">
        <v>1</v>
      </c>
      <c r="D3" s="6">
        <v>2</v>
      </c>
      <c r="E3" s="22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12"/>
    </row>
    <row r="4" spans="1:12" x14ac:dyDescent="0.25">
      <c r="A4" s="7" t="s">
        <v>0</v>
      </c>
      <c r="B4" s="8" t="s">
        <v>1</v>
      </c>
      <c r="C4" s="16" t="s">
        <v>42</v>
      </c>
      <c r="D4" s="8" t="s">
        <v>43</v>
      </c>
      <c r="E4" s="7" t="s">
        <v>43</v>
      </c>
      <c r="F4" s="8" t="s">
        <v>72</v>
      </c>
      <c r="G4" s="8" t="s">
        <v>44</v>
      </c>
      <c r="H4" s="8" t="s">
        <v>45</v>
      </c>
      <c r="I4" s="8" t="s">
        <v>46</v>
      </c>
      <c r="J4" s="8" t="s">
        <v>47</v>
      </c>
      <c r="K4" s="8" t="s">
        <v>43</v>
      </c>
      <c r="L4" s="13" t="s">
        <v>2</v>
      </c>
    </row>
    <row r="5" spans="1:12" x14ac:dyDescent="0.25">
      <c r="A5" s="7"/>
      <c r="B5" s="8"/>
      <c r="C5" s="16" t="s">
        <v>3</v>
      </c>
      <c r="D5" s="8" t="s">
        <v>55</v>
      </c>
      <c r="E5" s="7" t="s">
        <v>54</v>
      </c>
      <c r="F5" s="8" t="s">
        <v>41</v>
      </c>
      <c r="G5" s="8" t="s">
        <v>41</v>
      </c>
      <c r="H5" s="8" t="s">
        <v>41</v>
      </c>
      <c r="I5" s="8" t="s">
        <v>41</v>
      </c>
      <c r="J5" s="8" t="s">
        <v>41</v>
      </c>
      <c r="K5" s="8" t="s">
        <v>50</v>
      </c>
      <c r="L5" s="13"/>
    </row>
    <row r="6" spans="1:12" x14ac:dyDescent="0.25">
      <c r="A6" s="7">
        <v>1220</v>
      </c>
      <c r="B6" s="8" t="s">
        <v>4</v>
      </c>
      <c r="C6" s="19"/>
      <c r="D6" s="7"/>
      <c r="E6" s="23"/>
      <c r="F6" s="7"/>
      <c r="G6" s="7"/>
      <c r="H6" s="7"/>
      <c r="I6" s="7"/>
      <c r="J6" s="7"/>
      <c r="K6" s="7"/>
      <c r="L6" s="13">
        <f t="shared" ref="L6:L23" si="0">SUM(C6:K6)</f>
        <v>0</v>
      </c>
    </row>
    <row r="7" spans="1:12" x14ac:dyDescent="0.25">
      <c r="A7" s="7">
        <v>1229</v>
      </c>
      <c r="B7" s="8" t="s">
        <v>5</v>
      </c>
      <c r="C7" s="19"/>
      <c r="D7" s="7"/>
      <c r="E7" s="23"/>
      <c r="F7" s="7"/>
      <c r="G7" s="7"/>
      <c r="H7" s="7"/>
      <c r="I7" s="7"/>
      <c r="J7" s="7"/>
      <c r="K7" s="7"/>
      <c r="L7" s="13">
        <f t="shared" si="0"/>
        <v>0</v>
      </c>
    </row>
    <row r="8" spans="1:12" x14ac:dyDescent="0.25">
      <c r="A8" s="7">
        <v>1910</v>
      </c>
      <c r="B8" s="8" t="s">
        <v>6</v>
      </c>
      <c r="C8" s="19"/>
      <c r="D8" s="7"/>
      <c r="E8" s="23"/>
      <c r="F8" s="7"/>
      <c r="G8" s="7"/>
      <c r="H8" s="7"/>
      <c r="I8" s="7"/>
      <c r="J8" s="7"/>
      <c r="K8" s="7"/>
      <c r="L8" s="13">
        <f t="shared" si="0"/>
        <v>0</v>
      </c>
    </row>
    <row r="9" spans="1:12" x14ac:dyDescent="0.25">
      <c r="A9" s="7">
        <v>1911</v>
      </c>
      <c r="B9" s="8" t="s">
        <v>7</v>
      </c>
      <c r="C9" s="19"/>
      <c r="D9" s="7"/>
      <c r="E9" s="23"/>
      <c r="F9" s="7"/>
      <c r="G9" s="7"/>
      <c r="H9" s="7"/>
      <c r="I9" s="7"/>
      <c r="J9" s="23">
        <v>700</v>
      </c>
      <c r="K9" s="7"/>
      <c r="L9" s="13">
        <f t="shared" si="0"/>
        <v>700</v>
      </c>
    </row>
    <row r="10" spans="1:12" x14ac:dyDescent="0.25">
      <c r="A10" s="7">
        <v>1930</v>
      </c>
      <c r="B10" s="8" t="s">
        <v>8</v>
      </c>
      <c r="C10" s="19"/>
      <c r="D10" s="7"/>
      <c r="E10" s="23"/>
      <c r="F10" s="7"/>
      <c r="G10" s="7"/>
      <c r="H10" s="7"/>
      <c r="I10" s="7"/>
      <c r="J10" s="7"/>
      <c r="K10" s="7"/>
      <c r="L10" s="13">
        <f t="shared" si="0"/>
        <v>0</v>
      </c>
    </row>
    <row r="11" spans="1:12" x14ac:dyDescent="0.25">
      <c r="A11" s="7"/>
      <c r="B11" s="8"/>
      <c r="C11" s="19"/>
      <c r="D11" s="7"/>
      <c r="E11" s="23"/>
      <c r="F11" s="7"/>
      <c r="G11" s="7"/>
      <c r="H11" s="7"/>
      <c r="I11" s="7"/>
      <c r="J11" s="7"/>
      <c r="K11" s="7"/>
      <c r="L11" s="13">
        <f t="shared" si="0"/>
        <v>0</v>
      </c>
    </row>
    <row r="12" spans="1:12" x14ac:dyDescent="0.25">
      <c r="A12" s="7">
        <v>2010</v>
      </c>
      <c r="B12" s="8" t="s">
        <v>9</v>
      </c>
      <c r="C12" s="19"/>
      <c r="D12" s="7"/>
      <c r="E12" s="23"/>
      <c r="F12" s="7"/>
      <c r="G12" s="7"/>
      <c r="H12" s="7"/>
      <c r="I12" s="7"/>
      <c r="J12" s="7"/>
      <c r="K12" s="7"/>
      <c r="L12" s="13">
        <f t="shared" si="0"/>
        <v>0</v>
      </c>
    </row>
    <row r="13" spans="1:12" x14ac:dyDescent="0.25">
      <c r="A13" s="7">
        <v>2098</v>
      </c>
      <c r="B13" s="8" t="s">
        <v>10</v>
      </c>
      <c r="C13" s="19"/>
      <c r="D13" s="7"/>
      <c r="E13" s="23"/>
      <c r="F13" s="7"/>
      <c r="G13" s="7"/>
      <c r="H13" s="7"/>
      <c r="I13" s="7"/>
      <c r="J13" s="7"/>
      <c r="K13" s="7"/>
      <c r="L13" s="13">
        <f t="shared" si="0"/>
        <v>0</v>
      </c>
    </row>
    <row r="14" spans="1:12" x14ac:dyDescent="0.25">
      <c r="A14" s="7">
        <v>2099</v>
      </c>
      <c r="B14" s="8" t="s">
        <v>11</v>
      </c>
      <c r="C14" s="19"/>
      <c r="D14" s="7"/>
      <c r="E14" s="23"/>
      <c r="F14" s="7"/>
      <c r="G14" s="7"/>
      <c r="H14" s="7"/>
      <c r="I14" s="7"/>
      <c r="J14" s="7"/>
      <c r="K14" s="7"/>
      <c r="L14" s="13">
        <f t="shared" si="0"/>
        <v>0</v>
      </c>
    </row>
    <row r="15" spans="1:12" x14ac:dyDescent="0.25">
      <c r="A15" s="7"/>
      <c r="B15" s="8"/>
      <c r="C15" s="19"/>
      <c r="D15" s="7"/>
      <c r="E15" s="23"/>
      <c r="F15" s="7"/>
      <c r="G15" s="7"/>
      <c r="H15" s="7"/>
      <c r="I15" s="7"/>
      <c r="J15" s="7"/>
      <c r="K15" s="7"/>
      <c r="L15" s="13">
        <f t="shared" si="0"/>
        <v>0</v>
      </c>
    </row>
    <row r="16" spans="1:12" x14ac:dyDescent="0.25">
      <c r="A16" s="7">
        <v>3019</v>
      </c>
      <c r="B16" s="8" t="s">
        <v>12</v>
      </c>
      <c r="C16" s="19">
        <v>208500</v>
      </c>
      <c r="D16" s="7"/>
      <c r="E16" s="23"/>
      <c r="F16" s="7"/>
      <c r="G16" s="7"/>
      <c r="H16" s="7"/>
      <c r="I16" s="7"/>
      <c r="J16" s="7"/>
      <c r="K16" s="7"/>
      <c r="L16" s="13">
        <f t="shared" si="0"/>
        <v>208500</v>
      </c>
    </row>
    <row r="17" spans="1:12" x14ac:dyDescent="0.25">
      <c r="A17" s="7">
        <v>3110</v>
      </c>
      <c r="B17" s="8" t="s">
        <v>13</v>
      </c>
      <c r="C17" s="19">
        <v>50000</v>
      </c>
      <c r="D17" s="7"/>
      <c r="E17" s="23"/>
      <c r="F17" s="7"/>
      <c r="G17" s="7"/>
      <c r="H17" s="7"/>
      <c r="I17" s="7"/>
      <c r="J17" s="7"/>
      <c r="K17" s="7"/>
      <c r="L17" s="13">
        <f t="shared" si="0"/>
        <v>50000</v>
      </c>
    </row>
    <row r="18" spans="1:12" x14ac:dyDescent="0.25">
      <c r="A18" s="7">
        <v>3423</v>
      </c>
      <c r="B18" s="8" t="s">
        <v>14</v>
      </c>
      <c r="C18" s="19">
        <v>2000</v>
      </c>
      <c r="D18" s="7"/>
      <c r="E18" s="19"/>
      <c r="F18" s="7"/>
      <c r="G18" s="7"/>
      <c r="H18" s="7"/>
      <c r="I18" s="7"/>
      <c r="J18" s="7"/>
      <c r="K18" s="7"/>
      <c r="L18" s="13">
        <f t="shared" si="0"/>
        <v>2000</v>
      </c>
    </row>
    <row r="19" spans="1:12" x14ac:dyDescent="0.25">
      <c r="A19" s="7">
        <v>3424</v>
      </c>
      <c r="B19" s="8" t="s">
        <v>15</v>
      </c>
      <c r="C19" s="19">
        <v>1000</v>
      </c>
      <c r="D19" s="7"/>
      <c r="E19" s="19"/>
      <c r="F19" s="7"/>
      <c r="G19" s="7"/>
      <c r="H19" s="7"/>
      <c r="I19" s="7"/>
      <c r="J19" s="7"/>
      <c r="K19" s="7"/>
      <c r="L19" s="13">
        <f t="shared" si="0"/>
        <v>1000</v>
      </c>
    </row>
    <row r="20" spans="1:12" x14ac:dyDescent="0.25">
      <c r="A20" s="7">
        <v>3428</v>
      </c>
      <c r="B20" s="8" t="s">
        <v>16</v>
      </c>
      <c r="C20" s="19"/>
      <c r="D20" s="7"/>
      <c r="E20" s="19"/>
      <c r="F20" s="7"/>
      <c r="G20" s="7"/>
      <c r="H20" s="7"/>
      <c r="I20" s="7"/>
      <c r="J20" s="7"/>
      <c r="K20" s="7"/>
      <c r="L20" s="13">
        <f t="shared" si="0"/>
        <v>0</v>
      </c>
    </row>
    <row r="21" spans="1:12" x14ac:dyDescent="0.25">
      <c r="A21" s="7">
        <v>3592</v>
      </c>
      <c r="B21" s="8" t="s">
        <v>17</v>
      </c>
      <c r="C21" s="19"/>
      <c r="D21" s="7"/>
      <c r="E21" s="19"/>
      <c r="F21" s="7"/>
      <c r="G21" s="7"/>
      <c r="H21" s="7"/>
      <c r="I21" s="7"/>
      <c r="J21" s="7"/>
      <c r="K21" s="7"/>
      <c r="L21" s="13">
        <f t="shared" si="0"/>
        <v>0</v>
      </c>
    </row>
    <row r="22" spans="1:12" x14ac:dyDescent="0.25">
      <c r="A22" s="7">
        <v>3723</v>
      </c>
      <c r="B22" s="8" t="s">
        <v>18</v>
      </c>
      <c r="C22" s="19">
        <v>2000</v>
      </c>
      <c r="D22" s="7"/>
      <c r="E22" s="19"/>
      <c r="F22" s="7"/>
      <c r="G22" s="7"/>
      <c r="H22" s="7"/>
      <c r="I22" s="7"/>
      <c r="J22" s="7"/>
      <c r="K22" s="7"/>
      <c r="L22" s="13">
        <f t="shared" si="0"/>
        <v>2000</v>
      </c>
    </row>
    <row r="23" spans="1:12" x14ac:dyDescent="0.25">
      <c r="A23" s="7">
        <v>3790</v>
      </c>
      <c r="B23" s="8" t="s">
        <v>70</v>
      </c>
      <c r="C23" s="19">
        <v>2000</v>
      </c>
      <c r="D23" s="7"/>
      <c r="E23" s="19"/>
      <c r="F23" s="7"/>
      <c r="G23" s="7"/>
      <c r="H23" s="7"/>
      <c r="I23" s="7"/>
      <c r="J23" s="7"/>
      <c r="K23" s="7"/>
      <c r="L23" s="13">
        <f t="shared" si="0"/>
        <v>2000</v>
      </c>
    </row>
    <row r="24" spans="1:12" x14ac:dyDescent="0.25">
      <c r="A24" s="7"/>
      <c r="B24" s="8"/>
      <c r="C24" s="19"/>
      <c r="D24" s="7"/>
      <c r="E24" s="19"/>
      <c r="F24" s="7"/>
      <c r="G24" s="7"/>
      <c r="H24" s="7"/>
      <c r="I24" s="7"/>
      <c r="J24" s="7"/>
      <c r="K24" s="7"/>
      <c r="L24" s="13"/>
    </row>
    <row r="25" spans="1:12" x14ac:dyDescent="0.25">
      <c r="A25" s="7">
        <v>4010</v>
      </c>
      <c r="B25" s="8" t="s">
        <v>53</v>
      </c>
      <c r="C25" s="19"/>
      <c r="D25" s="7"/>
      <c r="E25" s="19">
        <v>-2000</v>
      </c>
      <c r="F25" s="7"/>
      <c r="G25" s="7"/>
      <c r="H25" s="7"/>
      <c r="I25" s="7"/>
      <c r="J25" s="7"/>
      <c r="K25" s="7"/>
      <c r="L25" s="13">
        <f t="shared" ref="L25:L53" si="1">SUM(C25:K25)</f>
        <v>-2000</v>
      </c>
    </row>
    <row r="26" spans="1:12" x14ac:dyDescent="0.25">
      <c r="A26" s="7">
        <v>4115</v>
      </c>
      <c r="B26" s="8" t="s">
        <v>52</v>
      </c>
      <c r="C26" s="19"/>
      <c r="D26" s="7"/>
      <c r="E26" s="19"/>
      <c r="F26" s="16"/>
      <c r="G26" s="16">
        <v>-1000</v>
      </c>
      <c r="H26" s="16">
        <v>-1000</v>
      </c>
      <c r="I26" s="16">
        <v>-2000</v>
      </c>
      <c r="J26" s="16">
        <v>-8000</v>
      </c>
      <c r="K26" s="7"/>
      <c r="L26" s="13">
        <f t="shared" si="1"/>
        <v>-12000</v>
      </c>
    </row>
    <row r="27" spans="1:12" x14ac:dyDescent="0.25">
      <c r="A27" s="7">
        <v>4116</v>
      </c>
      <c r="B27" s="8" t="s">
        <v>19</v>
      </c>
      <c r="C27" s="19"/>
      <c r="D27" s="7"/>
      <c r="E27" s="19"/>
      <c r="F27" s="31" t="s">
        <v>48</v>
      </c>
      <c r="G27" s="16"/>
      <c r="H27" s="16"/>
      <c r="I27" s="16"/>
      <c r="J27" s="16"/>
      <c r="K27" s="7"/>
      <c r="L27" s="13">
        <f t="shared" si="1"/>
        <v>0</v>
      </c>
    </row>
    <row r="28" spans="1:12" x14ac:dyDescent="0.25">
      <c r="A28" s="7">
        <v>5010</v>
      </c>
      <c r="B28" s="8" t="s">
        <v>20</v>
      </c>
      <c r="C28" s="19"/>
      <c r="D28" s="7"/>
      <c r="E28" s="25">
        <v>-44000</v>
      </c>
      <c r="F28" s="16"/>
      <c r="G28" s="16"/>
      <c r="H28" s="16"/>
      <c r="I28" s="16"/>
      <c r="J28" s="16"/>
      <c r="K28" s="7"/>
      <c r="L28" s="13">
        <f t="shared" si="1"/>
        <v>-44000</v>
      </c>
    </row>
    <row r="29" spans="1:12" x14ac:dyDescent="0.25">
      <c r="A29" s="7">
        <v>6012</v>
      </c>
      <c r="B29" s="8" t="s">
        <v>71</v>
      </c>
      <c r="C29" s="19"/>
      <c r="D29" s="7"/>
      <c r="E29" s="19">
        <v>-4000</v>
      </c>
      <c r="F29" s="16"/>
      <c r="G29" s="16"/>
      <c r="H29" s="16"/>
      <c r="I29" s="16"/>
      <c r="J29" s="16">
        <v>-3000</v>
      </c>
      <c r="K29" s="7"/>
      <c r="L29" s="13">
        <f t="shared" si="1"/>
        <v>-7000</v>
      </c>
    </row>
    <row r="30" spans="1:12" x14ac:dyDescent="0.25">
      <c r="A30" s="7">
        <v>6013</v>
      </c>
      <c r="B30" s="8" t="s">
        <v>21</v>
      </c>
      <c r="C30" s="19"/>
      <c r="D30" s="7"/>
      <c r="E30" s="19">
        <v>7000</v>
      </c>
      <c r="F30" s="16"/>
      <c r="G30" s="16">
        <v>-3000</v>
      </c>
      <c r="H30" s="16"/>
      <c r="I30" s="16"/>
      <c r="J30" s="16"/>
      <c r="K30" s="7"/>
      <c r="L30" s="13">
        <f t="shared" si="1"/>
        <v>4000</v>
      </c>
    </row>
    <row r="31" spans="1:12" x14ac:dyDescent="0.25">
      <c r="A31" s="7">
        <v>6024</v>
      </c>
      <c r="B31" s="8" t="s">
        <v>22</v>
      </c>
      <c r="C31" s="19"/>
      <c r="D31" s="7"/>
      <c r="E31" s="19"/>
      <c r="F31" s="16"/>
      <c r="G31" s="16"/>
      <c r="H31" s="16"/>
      <c r="I31" s="16"/>
      <c r="J31" s="16">
        <v>-30000</v>
      </c>
      <c r="K31" s="7"/>
      <c r="L31" s="13">
        <f t="shared" si="1"/>
        <v>-30000</v>
      </c>
    </row>
    <row r="32" spans="1:12" x14ac:dyDescent="0.25">
      <c r="A32" s="7">
        <v>6025</v>
      </c>
      <c r="B32" s="8" t="s">
        <v>23</v>
      </c>
      <c r="C32" s="19"/>
      <c r="D32" s="7"/>
      <c r="E32" s="19">
        <v>-1000</v>
      </c>
      <c r="F32" s="16"/>
      <c r="G32" s="16"/>
      <c r="H32" s="16"/>
      <c r="I32" s="16"/>
      <c r="J32" s="16"/>
      <c r="K32" s="7"/>
      <c r="L32" s="13">
        <f t="shared" si="1"/>
        <v>-1000</v>
      </c>
    </row>
    <row r="33" spans="1:12" x14ac:dyDescent="0.25">
      <c r="A33" s="7">
        <v>6026</v>
      </c>
      <c r="B33" s="8" t="s">
        <v>24</v>
      </c>
      <c r="C33" s="19"/>
      <c r="D33" s="7"/>
      <c r="E33" s="19"/>
      <c r="F33" s="16"/>
      <c r="G33" s="16">
        <v>-1000</v>
      </c>
      <c r="H33" s="16"/>
      <c r="I33" s="16"/>
      <c r="J33" s="16"/>
      <c r="K33" s="7"/>
      <c r="L33" s="13">
        <f t="shared" si="1"/>
        <v>-1000</v>
      </c>
    </row>
    <row r="34" spans="1:12" x14ac:dyDescent="0.25">
      <c r="A34" s="7">
        <v>6030</v>
      </c>
      <c r="B34" s="8" t="s">
        <v>25</v>
      </c>
      <c r="C34" s="19"/>
      <c r="D34" s="7"/>
      <c r="E34" s="19"/>
      <c r="F34" s="16"/>
      <c r="G34" s="16">
        <v>-1000</v>
      </c>
      <c r="H34" s="16"/>
      <c r="I34" s="16"/>
      <c r="J34" s="16"/>
      <c r="K34" s="7"/>
      <c r="L34" s="13">
        <f t="shared" si="1"/>
        <v>-1000</v>
      </c>
    </row>
    <row r="35" spans="1:12" x14ac:dyDescent="0.25">
      <c r="A35" s="7">
        <v>6031</v>
      </c>
      <c r="B35" s="8" t="s">
        <v>26</v>
      </c>
      <c r="C35" s="19"/>
      <c r="D35" s="7"/>
      <c r="E35" s="19"/>
      <c r="F35" s="16"/>
      <c r="G35" s="16">
        <v>0</v>
      </c>
      <c r="H35" s="16"/>
      <c r="I35" s="16"/>
      <c r="J35" s="16"/>
      <c r="K35" s="7"/>
      <c r="L35" s="13">
        <f t="shared" si="1"/>
        <v>0</v>
      </c>
    </row>
    <row r="36" spans="1:12" x14ac:dyDescent="0.25">
      <c r="A36" s="7">
        <v>6036</v>
      </c>
      <c r="B36" s="8" t="s">
        <v>49</v>
      </c>
      <c r="C36" s="19"/>
      <c r="D36" s="7"/>
      <c r="E36" s="19"/>
      <c r="F36" s="16"/>
      <c r="G36" s="16">
        <v>-15000</v>
      </c>
      <c r="H36" s="16">
        <v>-2000</v>
      </c>
      <c r="I36" s="16">
        <v>-4000</v>
      </c>
      <c r="J36" s="16"/>
      <c r="K36" s="7"/>
      <c r="L36" s="13">
        <f t="shared" si="1"/>
        <v>-21000</v>
      </c>
    </row>
    <row r="37" spans="1:12" x14ac:dyDescent="0.25">
      <c r="A37" s="7">
        <v>6038</v>
      </c>
      <c r="B37" s="8" t="s">
        <v>27</v>
      </c>
      <c r="C37" s="19"/>
      <c r="D37" s="7"/>
      <c r="E37" s="19"/>
      <c r="F37" s="16"/>
      <c r="G37" s="16">
        <v>-1000</v>
      </c>
      <c r="H37" s="16"/>
      <c r="I37" s="16"/>
      <c r="J37" s="16"/>
      <c r="K37" s="7"/>
      <c r="L37" s="13">
        <f t="shared" si="1"/>
        <v>-1000</v>
      </c>
    </row>
    <row r="38" spans="1:12" x14ac:dyDescent="0.25">
      <c r="A38" s="7">
        <v>6043</v>
      </c>
      <c r="B38" s="8" t="s">
        <v>28</v>
      </c>
      <c r="C38" s="19"/>
      <c r="D38" s="7"/>
      <c r="E38" s="19"/>
      <c r="F38" s="16"/>
      <c r="G38" s="16"/>
      <c r="H38" s="16">
        <v>-500</v>
      </c>
      <c r="I38" s="16">
        <v>-1500</v>
      </c>
      <c r="J38" s="16"/>
      <c r="K38" s="7"/>
      <c r="L38" s="13">
        <f t="shared" si="1"/>
        <v>-2000</v>
      </c>
    </row>
    <row r="39" spans="1:12" x14ac:dyDescent="0.25">
      <c r="A39" s="7">
        <v>6070</v>
      </c>
      <c r="B39" s="8" t="s">
        <v>57</v>
      </c>
      <c r="C39" s="19"/>
      <c r="D39" s="7"/>
      <c r="E39" s="19">
        <v>-1000</v>
      </c>
      <c r="F39" s="16"/>
      <c r="G39" s="16"/>
      <c r="H39" s="16"/>
      <c r="I39" s="16"/>
      <c r="J39" s="16"/>
      <c r="K39" s="7"/>
      <c r="L39" s="13">
        <f t="shared" si="1"/>
        <v>-1000</v>
      </c>
    </row>
    <row r="40" spans="1:12" x14ac:dyDescent="0.25">
      <c r="A40" s="7">
        <v>6090</v>
      </c>
      <c r="B40" s="8" t="s">
        <v>56</v>
      </c>
      <c r="C40" s="19"/>
      <c r="D40" s="7"/>
      <c r="E40" s="19">
        <v>-3000</v>
      </c>
      <c r="F40" s="16"/>
      <c r="G40" s="16"/>
      <c r="H40" s="16"/>
      <c r="I40" s="16"/>
      <c r="J40" s="16"/>
      <c r="K40" s="7"/>
      <c r="L40" s="13">
        <f t="shared" si="1"/>
        <v>-3000</v>
      </c>
    </row>
    <row r="41" spans="1:12" x14ac:dyDescent="0.25">
      <c r="A41" s="7">
        <v>6092</v>
      </c>
      <c r="B41" s="8" t="s">
        <v>51</v>
      </c>
      <c r="C41" s="19"/>
      <c r="D41" s="7"/>
      <c r="E41" s="19">
        <v>-8000</v>
      </c>
      <c r="F41" s="16"/>
      <c r="G41" s="16"/>
      <c r="H41" s="16"/>
      <c r="I41" s="16"/>
      <c r="J41" s="16"/>
      <c r="K41" s="7">
        <v>0</v>
      </c>
      <c r="L41" s="13">
        <f t="shared" si="1"/>
        <v>-8000</v>
      </c>
    </row>
    <row r="42" spans="1:12" x14ac:dyDescent="0.25">
      <c r="A42" s="7"/>
      <c r="B42" s="8"/>
      <c r="C42" s="19"/>
      <c r="D42" s="7"/>
      <c r="E42" s="19"/>
      <c r="F42" s="16"/>
      <c r="G42" s="16"/>
      <c r="H42" s="16"/>
      <c r="I42" s="16"/>
      <c r="J42" s="16"/>
      <c r="K42" s="7"/>
      <c r="L42" s="13">
        <f t="shared" si="1"/>
        <v>0</v>
      </c>
    </row>
    <row r="43" spans="1:12" x14ac:dyDescent="0.25">
      <c r="A43" s="7">
        <v>6111</v>
      </c>
      <c r="B43" s="8" t="s">
        <v>29</v>
      </c>
      <c r="C43" s="19"/>
      <c r="D43" s="7"/>
      <c r="E43" s="19">
        <v>-2000</v>
      </c>
      <c r="F43" s="16"/>
      <c r="G43" s="16"/>
      <c r="H43" s="16"/>
      <c r="I43" s="16"/>
      <c r="J43" s="16"/>
      <c r="K43" s="7"/>
      <c r="L43" s="13">
        <f t="shared" si="1"/>
        <v>-2000</v>
      </c>
    </row>
    <row r="44" spans="1:12" x14ac:dyDescent="0.25">
      <c r="A44" s="7">
        <v>6115</v>
      </c>
      <c r="B44" s="8" t="s">
        <v>30</v>
      </c>
      <c r="C44" s="19"/>
      <c r="D44" s="7"/>
      <c r="E44" s="19"/>
      <c r="F44" s="16"/>
      <c r="G44" s="16"/>
      <c r="H44" s="16"/>
      <c r="I44" s="16"/>
      <c r="J44" s="16"/>
      <c r="K44" s="7"/>
      <c r="L44" s="13">
        <f t="shared" si="1"/>
        <v>0</v>
      </c>
    </row>
    <row r="45" spans="1:12" x14ac:dyDescent="0.25">
      <c r="A45" s="7">
        <v>6118</v>
      </c>
      <c r="B45" s="8" t="s">
        <v>31</v>
      </c>
      <c r="C45" s="19"/>
      <c r="D45" s="7"/>
      <c r="E45" s="19">
        <v>-3000</v>
      </c>
      <c r="F45" s="16"/>
      <c r="G45" s="16"/>
      <c r="H45" s="16"/>
      <c r="I45" s="16"/>
      <c r="J45" s="16"/>
      <c r="K45" s="7"/>
      <c r="L45" s="13">
        <f t="shared" si="1"/>
        <v>-3000</v>
      </c>
    </row>
    <row r="46" spans="1:12" x14ac:dyDescent="0.25">
      <c r="A46" s="7">
        <v>6120</v>
      </c>
      <c r="B46" s="8" t="s">
        <v>32</v>
      </c>
      <c r="C46" s="19"/>
      <c r="D46" s="7"/>
      <c r="E46" s="19">
        <v>-100</v>
      </c>
      <c r="F46" s="7"/>
      <c r="G46" s="7"/>
      <c r="H46" s="7"/>
      <c r="I46" s="7"/>
      <c r="J46" s="7"/>
      <c r="K46" s="7"/>
      <c r="L46" s="13">
        <f t="shared" si="1"/>
        <v>-100</v>
      </c>
    </row>
    <row r="47" spans="1:12" x14ac:dyDescent="0.25">
      <c r="A47" s="7">
        <v>6972</v>
      </c>
      <c r="B47" s="8" t="s">
        <v>33</v>
      </c>
      <c r="C47" s="19"/>
      <c r="D47" s="7"/>
      <c r="E47" s="19"/>
      <c r="F47" s="7"/>
      <c r="G47" s="7"/>
      <c r="H47" s="7"/>
      <c r="I47" s="7"/>
      <c r="J47" s="7"/>
      <c r="K47" s="7"/>
      <c r="L47" s="13">
        <f t="shared" si="1"/>
        <v>0</v>
      </c>
    </row>
    <row r="48" spans="1:12" x14ac:dyDescent="0.25">
      <c r="A48" s="7">
        <v>6981</v>
      </c>
      <c r="B48" s="8" t="s">
        <v>34</v>
      </c>
      <c r="C48" s="19"/>
      <c r="D48" s="25">
        <v>-84000</v>
      </c>
      <c r="E48" s="24"/>
      <c r="F48" s="7"/>
      <c r="G48" s="7"/>
      <c r="H48" s="7"/>
      <c r="I48" s="7"/>
      <c r="J48" s="7"/>
      <c r="K48" s="7"/>
      <c r="L48" s="13">
        <f t="shared" si="1"/>
        <v>-84000</v>
      </c>
    </row>
    <row r="49" spans="1:12" x14ac:dyDescent="0.25">
      <c r="A49" s="7">
        <v>6982</v>
      </c>
      <c r="B49" s="8" t="s">
        <v>35</v>
      </c>
      <c r="C49" s="19"/>
      <c r="D49" s="25">
        <v>-3000</v>
      </c>
      <c r="E49" s="24"/>
      <c r="F49" s="7"/>
      <c r="G49" s="7"/>
      <c r="H49" s="7"/>
      <c r="I49" s="7"/>
      <c r="J49" s="7"/>
      <c r="K49" s="7"/>
      <c r="L49" s="13">
        <f t="shared" si="1"/>
        <v>-3000</v>
      </c>
    </row>
    <row r="50" spans="1:12" x14ac:dyDescent="0.25">
      <c r="A50" s="7">
        <v>6983</v>
      </c>
      <c r="B50" s="8" t="s">
        <v>36</v>
      </c>
      <c r="C50" s="19"/>
      <c r="D50" s="25">
        <v>-10000</v>
      </c>
      <c r="E50" s="24"/>
      <c r="F50" s="7"/>
      <c r="G50" s="7"/>
      <c r="H50" s="7"/>
      <c r="I50" s="7"/>
      <c r="J50" s="7"/>
      <c r="K50" s="7"/>
      <c r="L50" s="13">
        <f t="shared" si="1"/>
        <v>-10000</v>
      </c>
    </row>
    <row r="51" spans="1:12" x14ac:dyDescent="0.25">
      <c r="A51" s="7">
        <v>6984</v>
      </c>
      <c r="B51" s="8" t="s">
        <v>37</v>
      </c>
      <c r="C51" s="19"/>
      <c r="D51" s="25"/>
      <c r="E51" s="24"/>
      <c r="F51" s="7"/>
      <c r="G51" s="7"/>
      <c r="H51" s="7"/>
      <c r="I51" s="7"/>
      <c r="J51" s="7"/>
      <c r="K51" s="7"/>
      <c r="L51" s="13">
        <f t="shared" si="1"/>
        <v>0</v>
      </c>
    </row>
    <row r="52" spans="1:12" x14ac:dyDescent="0.25">
      <c r="A52" s="7">
        <v>6988</v>
      </c>
      <c r="B52" s="8" t="s">
        <v>38</v>
      </c>
      <c r="C52" s="19"/>
      <c r="D52" s="25">
        <v>-16000</v>
      </c>
      <c r="E52" s="24"/>
      <c r="F52" s="7"/>
      <c r="G52" s="7"/>
      <c r="H52" s="7"/>
      <c r="I52" s="7"/>
      <c r="J52" s="7"/>
      <c r="K52" s="7"/>
      <c r="L52" s="13">
        <f t="shared" si="1"/>
        <v>-16000</v>
      </c>
    </row>
    <row r="53" spans="1:12" ht="15.75" thickBot="1" x14ac:dyDescent="0.3">
      <c r="A53" s="7">
        <v>6990</v>
      </c>
      <c r="B53" s="8" t="s">
        <v>39</v>
      </c>
      <c r="C53" s="19"/>
      <c r="D53" s="7"/>
      <c r="E53" s="19">
        <v>-4000</v>
      </c>
      <c r="F53" s="7"/>
      <c r="G53" s="7"/>
      <c r="H53" s="7"/>
      <c r="I53" s="7"/>
      <c r="J53" s="7"/>
      <c r="K53" s="7"/>
      <c r="L53" s="13">
        <f t="shared" si="1"/>
        <v>-4000</v>
      </c>
    </row>
    <row r="54" spans="1:12" ht="15.75" thickBot="1" x14ac:dyDescent="0.3">
      <c r="A54" s="7"/>
      <c r="B54" s="8" t="s">
        <v>40</v>
      </c>
      <c r="C54" s="19">
        <f>SUM(C16:C53)</f>
        <v>265500</v>
      </c>
      <c r="D54" s="19">
        <f>SUM(D48:D53)</f>
        <v>-113000</v>
      </c>
      <c r="E54" s="19">
        <f>SUM(E16:E53)</f>
        <v>-65100</v>
      </c>
      <c r="F54" s="16">
        <f>SUM(F24:F53)</f>
        <v>0</v>
      </c>
      <c r="G54" s="16">
        <f>SUM(G24:G53)</f>
        <v>-22000</v>
      </c>
      <c r="H54" s="16">
        <f>SUM(H24:H53)</f>
        <v>-3500</v>
      </c>
      <c r="I54" s="16">
        <f>SUM(I24:I53)</f>
        <v>-7500</v>
      </c>
      <c r="J54" s="16">
        <f>SUM(J9:J53)</f>
        <v>-40300</v>
      </c>
      <c r="K54" s="9">
        <f>SUM(K24:K53)</f>
        <v>0</v>
      </c>
      <c r="L54" s="14">
        <f>SUM(L6:L53)</f>
        <v>14100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Diagram</vt:lpstr>
      <vt:lpstr>2022</vt:lpstr>
      <vt:lpstr>Resultat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AsusPC</dc:creator>
  <cp:lastModifiedBy>Janne Sannö</cp:lastModifiedBy>
  <cp:lastPrinted>2021-11-01T22:39:53Z</cp:lastPrinted>
  <dcterms:created xsi:type="dcterms:W3CDTF">2019-11-19T12:00:11Z</dcterms:created>
  <dcterms:modified xsi:type="dcterms:W3CDTF">2021-11-29T16:21:51Z</dcterms:modified>
</cp:coreProperties>
</file>