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an\Documents\Golf\Höstmöten\Höstmöte 2018\"/>
    </mc:Choice>
  </mc:AlternateContent>
  <workbookProtection lockWindows="1"/>
  <bookViews>
    <workbookView xWindow="0" yWindow="0" windowWidth="20490" windowHeight="7455" tabRatio="990" activeTab="1"/>
  </bookViews>
  <sheets>
    <sheet name="Diagram" sheetId="1" r:id="rId1"/>
    <sheet name="2019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C5" i="1"/>
  <c r="M89" i="2"/>
  <c r="L89" i="2"/>
  <c r="K89" i="2"/>
  <c r="J89" i="2"/>
  <c r="I89" i="2"/>
  <c r="H89" i="2"/>
  <c r="C26" i="1" s="1"/>
  <c r="G89" i="2"/>
  <c r="F89" i="2"/>
  <c r="L90" i="2" s="1"/>
  <c r="E89" i="2"/>
  <c r="D89" i="2"/>
  <c r="O88" i="2"/>
  <c r="M88" i="2"/>
  <c r="O87" i="2"/>
  <c r="O86" i="2"/>
  <c r="O85" i="2"/>
  <c r="O84" i="2"/>
  <c r="O83" i="2"/>
  <c r="O82" i="2"/>
  <c r="O81" i="2"/>
  <c r="O80" i="2"/>
  <c r="O79" i="2"/>
  <c r="O78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0" i="2"/>
  <c r="O15" i="2" s="1"/>
  <c r="C25" i="1"/>
  <c r="C30" i="1" s="1"/>
  <c r="C4" i="1"/>
  <c r="C7" i="1" s="1"/>
  <c r="N89" i="2" l="1"/>
  <c r="C32" i="1"/>
  <c r="O89" i="2"/>
</calcChain>
</file>

<file path=xl/comments1.xml><?xml version="1.0" encoding="utf-8"?>
<comments xmlns="http://schemas.openxmlformats.org/spreadsheetml/2006/main">
  <authors>
    <author/>
  </authors>
  <commentList>
    <comment ref="F39" authorId="0" shapeId="0">
      <text>
        <r>
          <rPr>
            <sz val="10"/>
            <rFont val="Arial"/>
            <family val="2"/>
            <charset val="1"/>
          </rPr>
          <t>Janne:
85 kr/medlem</t>
        </r>
      </text>
    </comment>
    <comment ref="F75" authorId="0" shapeId="0">
      <text>
        <r>
          <rPr>
            <sz val="10"/>
            <rFont val="Arial"/>
            <family val="2"/>
            <charset val="1"/>
          </rPr>
          <t>JOS
169
 kr/medlem</t>
        </r>
      </text>
    </comment>
    <comment ref="F76" authorId="0" shapeId="0">
      <text>
        <r>
          <rPr>
            <sz val="10"/>
            <rFont val="Arial"/>
            <family val="2"/>
            <charset val="1"/>
          </rPr>
          <t>Janne:
82 kr för jun 13-21 år</t>
        </r>
      </text>
    </comment>
    <comment ref="F77" authorId="0" shapeId="0">
      <text>
        <r>
          <rPr>
            <sz val="10"/>
            <rFont val="Arial"/>
            <family val="2"/>
            <charset val="1"/>
          </rPr>
          <t>JOS
21 kr/medlem</t>
        </r>
      </text>
    </comment>
    <comment ref="F80" authorId="0" shapeId="0">
      <text>
        <r>
          <rPr>
            <sz val="10"/>
            <rFont val="Arial"/>
            <family val="2"/>
            <charset val="1"/>
          </rPr>
          <t>28,50/medlem</t>
        </r>
      </text>
    </comment>
  </commentList>
</comments>
</file>

<file path=xl/sharedStrings.xml><?xml version="1.0" encoding="utf-8"?>
<sst xmlns="http://schemas.openxmlformats.org/spreadsheetml/2006/main" count="134" uniqueCount="112">
  <si>
    <t>Vart går pengarna</t>
  </si>
  <si>
    <t>Intäkter</t>
  </si>
  <si>
    <t>Medlemsavgifter</t>
  </si>
  <si>
    <t>Startavgifter</t>
  </si>
  <si>
    <t>Bidrag</t>
  </si>
  <si>
    <t>Kostnader</t>
  </si>
  <si>
    <t>Avgifter GIT, SGF, VGF</t>
  </si>
  <si>
    <t>Nyttjanderättsavtal</t>
  </si>
  <si>
    <t>Div klubbkostnader</t>
  </si>
  <si>
    <t>Handigolf</t>
  </si>
  <si>
    <t>Juniorkom.</t>
  </si>
  <si>
    <t>Damkom.</t>
  </si>
  <si>
    <t>Herrkom.</t>
  </si>
  <si>
    <t>Klubbkom.</t>
  </si>
  <si>
    <t>Resultat</t>
  </si>
  <si>
    <t>BUDGET 2019</t>
  </si>
  <si>
    <t>Brevikens Golfklubb</t>
  </si>
  <si>
    <t>Kontnr</t>
  </si>
  <si>
    <t>Benämning</t>
  </si>
  <si>
    <t>1. Klubben</t>
  </si>
  <si>
    <t>2. ADM-kost</t>
  </si>
  <si>
    <t>3. Klubb-</t>
  </si>
  <si>
    <t>4. Handi</t>
  </si>
  <si>
    <t>5. Junior-</t>
  </si>
  <si>
    <t>6. Dam-</t>
  </si>
  <si>
    <t>7. Herr-</t>
  </si>
  <si>
    <t>8. Tävlings-</t>
  </si>
  <si>
    <t>9. Klubb-</t>
  </si>
  <si>
    <t>10. HCP-</t>
  </si>
  <si>
    <t>Totalt</t>
  </si>
  <si>
    <t>inkomster</t>
  </si>
  <si>
    <t>kostnader</t>
  </si>
  <si>
    <t>kommittén</t>
  </si>
  <si>
    <t>Summa</t>
  </si>
  <si>
    <t/>
  </si>
  <si>
    <t>Inventarier</t>
  </si>
  <si>
    <t>Avskrivning inventarier</t>
  </si>
  <si>
    <t>Kundfordran</t>
  </si>
  <si>
    <t>Kassa</t>
  </si>
  <si>
    <t>Växelkassa tävling</t>
  </si>
  <si>
    <t>Plusgiro</t>
  </si>
  <si>
    <t>Bank</t>
  </si>
  <si>
    <t>Eget Kapital</t>
  </si>
  <si>
    <t>V/F från föregående år</t>
  </si>
  <si>
    <t>Årets resultat</t>
  </si>
  <si>
    <t>Leverantörsskulder</t>
  </si>
  <si>
    <t>575medl.</t>
  </si>
  <si>
    <t>Städavgifter</t>
  </si>
  <si>
    <t>Återbet städavgifter</t>
  </si>
  <si>
    <t>Startavgift klubbtävling</t>
  </si>
  <si>
    <t>Försäljning bingolotto</t>
  </si>
  <si>
    <t>Juniorträning/Handigolf</t>
  </si>
  <si>
    <t>Kommunala bidrag</t>
  </si>
  <si>
    <t>Statliga bidrag</t>
  </si>
  <si>
    <t>Lån kontanterr</t>
  </si>
  <si>
    <t>Ersättning SGF</t>
  </si>
  <si>
    <t>Försäljning klubbtröjor</t>
  </si>
  <si>
    <t>Statligt aktivitetsstöd</t>
  </si>
  <si>
    <t>Erh. gåvor/donationer</t>
  </si>
  <si>
    <t>Övriga bidrag</t>
  </si>
  <si>
    <t>Inköp priser</t>
  </si>
  <si>
    <t>Inköp kläder, bollar</t>
  </si>
  <si>
    <t>Sponsring Golf AB</t>
  </si>
  <si>
    <t>Inköp regelböcker</t>
  </si>
  <si>
    <t>Hyra/Nyttjanderätt</t>
  </si>
  <si>
    <t>El</t>
  </si>
  <si>
    <t>Sophämtning</t>
  </si>
  <si>
    <t>Startavgifter elitlag</t>
  </si>
  <si>
    <t>Tävlingskostnader</t>
  </si>
  <si>
    <t>Mat/Logi</t>
  </si>
  <si>
    <t>Skattefri bilersättning</t>
  </si>
  <si>
    <t>Träningskostnader</t>
  </si>
  <si>
    <t>Staravg opentävlingar</t>
  </si>
  <si>
    <t>Utrustning</t>
  </si>
  <si>
    <t>Priser klubbtävlingar</t>
  </si>
  <si>
    <t>Utbildning</t>
  </si>
  <si>
    <t>Ersätt domare m/l</t>
  </si>
  <si>
    <t>Bilersätt domare</t>
  </si>
  <si>
    <t>Startavgift Rikstävl.</t>
  </si>
  <si>
    <t>Startavg Skandia Tour</t>
  </si>
  <si>
    <t>Annonser</t>
  </si>
  <si>
    <t>Träningskostnader pro</t>
  </si>
  <si>
    <t>Träningsläger</t>
  </si>
  <si>
    <t>Startavgift H-lag-D-lag</t>
  </si>
  <si>
    <t>Repr och uppvaktning</t>
  </si>
  <si>
    <t>Medlemsvärvning</t>
  </si>
  <si>
    <t>Utsmyckning GK</t>
  </si>
  <si>
    <t>Färdigställande klubbrum</t>
  </si>
  <si>
    <t>Trivselkommitté</t>
  </si>
  <si>
    <t>medl/resor</t>
  </si>
  <si>
    <t>Kontorsmtrl</t>
  </si>
  <si>
    <t>Inköp bagbrickor</t>
  </si>
  <si>
    <t>Inköp tävlingsprogram</t>
  </si>
  <si>
    <t>Inköp dataartiklar</t>
  </si>
  <si>
    <t>Telefon</t>
  </si>
  <si>
    <t>Porto</t>
  </si>
  <si>
    <t>ADB-Kostnader</t>
  </si>
  <si>
    <t>Medlems och föreningsavg</t>
  </si>
  <si>
    <t>Avgift SGF senior</t>
  </si>
  <si>
    <t>538 sen</t>
  </si>
  <si>
    <t>Avgift SGF junior</t>
  </si>
  <si>
    <t>37 jun</t>
  </si>
  <si>
    <t>Avgift VGF</t>
  </si>
  <si>
    <t>Uts. ex Sv. Golf utrikes</t>
  </si>
  <si>
    <t>Extra medlemskort</t>
  </si>
  <si>
    <t>It-avgift SGF</t>
  </si>
  <si>
    <t>Övriga kostnader</t>
  </si>
  <si>
    <t>Ränteintäkter</t>
  </si>
  <si>
    <t>Räntekostnader</t>
  </si>
  <si>
    <t>Övriga bokslutsdisp.</t>
  </si>
  <si>
    <t>SUMMA</t>
  </si>
  <si>
    <t>575 medl.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</si>
</sst>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,"/>
  </numFmts>
  <fonts count="12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24"/>
      <name val="Arial"/>
      <family val="2"/>
      <charset val="1"/>
    </font>
    <font>
      <sz val="24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0"/>
      <color rgb="FF800080"/>
      <name val="Arial"/>
      <family val="2"/>
      <charset val="1"/>
    </font>
    <font>
      <sz val="10"/>
      <color rgb="FF008000"/>
      <name val="Arial"/>
      <family val="2"/>
      <charset val="1"/>
    </font>
    <font>
      <b/>
      <sz val="10"/>
      <color rgb="FF9933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0" fillId="0" borderId="1" xfId="0" applyBorder="1" applyAlignment="1">
      <alignment horizontal="center"/>
    </xf>
    <xf numFmtId="0" fontId="0" fillId="0" borderId="2" xfId="0" applyFont="1" applyBorder="1"/>
    <xf numFmtId="0" fontId="0" fillId="0" borderId="4" xfId="0" applyBorder="1"/>
    <xf numFmtId="3" fontId="0" fillId="0" borderId="1" xfId="0" applyNumberFormat="1" applyFont="1" applyBorder="1"/>
    <xf numFmtId="3" fontId="5" fillId="0" borderId="1" xfId="0" applyNumberFormat="1" applyFont="1" applyBorder="1"/>
    <xf numFmtId="3" fontId="0" fillId="0" borderId="5" xfId="0" applyNumberFormat="1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3" fontId="9" fillId="0" borderId="1" xfId="0" applyNumberFormat="1" applyFont="1" applyBorder="1"/>
    <xf numFmtId="3" fontId="0" fillId="2" borderId="1" xfId="0" applyNumberFormat="1" applyFont="1" applyFill="1" applyBorder="1"/>
    <xf numFmtId="0" fontId="0" fillId="0" borderId="0" xfId="0" applyFont="1" applyAlignment="1">
      <alignment horizontal="center"/>
    </xf>
    <xf numFmtId="3" fontId="0" fillId="3" borderId="1" xfId="0" applyNumberFormat="1" applyFont="1" applyFill="1" applyBorder="1"/>
    <xf numFmtId="0" fontId="0" fillId="0" borderId="1" xfId="0" applyFont="1" applyBorder="1"/>
    <xf numFmtId="3" fontId="10" fillId="3" borderId="1" xfId="0" applyNumberFormat="1" applyFont="1" applyFill="1" applyBorder="1"/>
    <xf numFmtId="3" fontId="0" fillId="0" borderId="1" xfId="0" applyNumberFormat="1" applyFont="1" applyBorder="1"/>
    <xf numFmtId="0" fontId="0" fillId="0" borderId="0" xfId="0" applyBorder="1" applyAlignment="1">
      <alignment horizontal="center"/>
    </xf>
    <xf numFmtId="0" fontId="0" fillId="3" borderId="0" xfId="0" applyFill="1"/>
    <xf numFmtId="0" fontId="8" fillId="0" borderId="0" xfId="0" applyFont="1"/>
    <xf numFmtId="3" fontId="10" fillId="0" borderId="1" xfId="0" applyNumberFormat="1" applyFont="1" applyBorder="1"/>
    <xf numFmtId="9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3" fontId="0" fillId="0" borderId="6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applyFont="1" applyBorder="1"/>
    <xf numFmtId="0" fontId="0" fillId="0" borderId="5" xfId="0" applyBorder="1"/>
    <xf numFmtId="3" fontId="2" fillId="0" borderId="5" xfId="0" applyNumberFormat="1" applyFont="1" applyBorder="1"/>
    <xf numFmtId="3" fontId="0" fillId="0" borderId="5" xfId="0" applyNumberFormat="1" applyBorder="1"/>
    <xf numFmtId="164" fontId="11" fillId="0" borderId="5" xfId="0" applyNumberFormat="1" applyFont="1" applyBorder="1"/>
    <xf numFmtId="3" fontId="0" fillId="0" borderId="0" xfId="0" applyNumberFormat="1" applyAlignment="1">
      <alignment horizontal="center"/>
    </xf>
    <xf numFmtId="3" fontId="0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C0C0C0"/>
      <rgbColor rgb="FF808080"/>
      <rgbColor rgb="FF93A9CF"/>
      <rgbColor rgb="FFAA4643"/>
      <rgbColor rgb="FFFFFFCC"/>
      <rgbColor rgb="FFCCFFFF"/>
      <rgbColor rgb="FF660066"/>
      <rgbColor rgb="FFD19392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572A7"/>
      <rgbColor rgb="FF33CCCC"/>
      <rgbColor rgb="FF9BBB59"/>
      <rgbColor rgb="FFFFCC00"/>
      <rgbColor rgb="FFDB843D"/>
      <rgbColor rgb="FFFF6600"/>
      <rgbColor rgb="FF71588F"/>
      <rgbColor rgb="FF89A54E"/>
      <rgbColor rgb="FF003366"/>
      <rgbColor rgb="FF4198AF"/>
      <rgbColor rgb="FF003300"/>
      <rgbColor rgb="FF333300"/>
      <rgbColor rgb="FF993300"/>
      <rgbColor rgb="FFC0504D"/>
      <rgbColor rgb="FF8064A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c:style val="2"/>
  <c:chart>
    <c:autoTitleDeleted val="1"/>
    <c:view3D>
      <c:rotX val="30"/>
      <c:rotY val="0"/>
      <c:rAngAx val="0"/>
      <c:perspective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2.0835048999423501E-2"/>
          <c:y val="0.14685216413715599"/>
          <c:w val="0.67487441324219699"/>
          <c:h val="0.709527824620572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explosion val="25"/>
          <c:dPt>
            <c:idx val="0"/>
            <c:bubble3D val="0"/>
            <c:spPr>
              <a:solidFill>
                <a:srgbClr val="4F81BD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560"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Diagram!$B$4:$B$6</c:f>
              <c:strCache>
                <c:ptCount val="3"/>
                <c:pt idx="0">
                  <c:v>Medlemsavgifter</c:v>
                </c:pt>
                <c:pt idx="1">
                  <c:v>Startavgifter</c:v>
                </c:pt>
                <c:pt idx="2">
                  <c:v>Bidrag</c:v>
                </c:pt>
              </c:strCache>
            </c:strRef>
          </c:cat>
          <c:val>
            <c:numRef>
              <c:f>Diagram!$C$4:$C$6</c:f>
              <c:numCache>
                <c:formatCode>#,##0</c:formatCode>
                <c:ptCount val="3"/>
                <c:pt idx="0">
                  <c:v>230000</c:v>
                </c:pt>
                <c:pt idx="1">
                  <c:v>50000</c:v>
                </c:pt>
                <c:pt idx="2">
                  <c:v>12000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1871197988482405"/>
          <c:y val="0.31813375627808599"/>
        </c:manualLayout>
      </c:layout>
      <c:overlay val="0"/>
      <c:spPr>
        <a:noFill/>
        <a:ln w="25560">
          <a:noFill/>
        </a:ln>
      </c:spPr>
    </c:legend>
    <c:plotVisOnly val="1"/>
    <c:dispBlanksAs val="zero"/>
    <c:showDLblsOverMax val="1"/>
  </c:chart>
  <c:spPr>
    <a:solidFill>
      <a:srgbClr val="FFFFFF"/>
    </a:solidFill>
    <a:ln w="3240">
      <a:solidFill>
        <a:srgbClr val="80808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c:style val="2"/>
  <c:chart>
    <c:autoTitleDeleted val="1"/>
    <c:view3D>
      <c:rotX val="30"/>
      <c:rotY val="0"/>
      <c:rAngAx val="0"/>
      <c:perspective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4.1587746026517297E-2"/>
          <c:y val="0.18681318681318701"/>
          <c:w val="0.61656921683274302"/>
          <c:h val="0.6399790685504970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explosion val="25"/>
          <c:dPt>
            <c:idx val="0"/>
            <c:bubble3D val="0"/>
            <c:spPr>
              <a:solidFill>
                <a:srgbClr val="4572A7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D19392"/>
              </a:solidFill>
              <a:ln w="25560"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Diagram!$B$22:$B$29</c:f>
              <c:strCache>
                <c:ptCount val="8"/>
                <c:pt idx="0">
                  <c:v>Avgifter GIT, SGF, VGF</c:v>
                </c:pt>
                <c:pt idx="1">
                  <c:v>Nyttjanderättsavtal</c:v>
                </c:pt>
                <c:pt idx="2">
                  <c:v>Div klubbkostnader</c:v>
                </c:pt>
                <c:pt idx="3">
                  <c:v>Handigolf</c:v>
                </c:pt>
                <c:pt idx="4">
                  <c:v>Juniorkom.</c:v>
                </c:pt>
                <c:pt idx="5">
                  <c:v>Damkom.</c:v>
                </c:pt>
                <c:pt idx="6">
                  <c:v>Herrkom.</c:v>
                </c:pt>
                <c:pt idx="7">
                  <c:v>Klubbkom.</c:v>
                </c:pt>
              </c:strCache>
            </c:strRef>
          </c:cat>
          <c:val>
            <c:numRef>
              <c:f>Diagram!$C$22:$C$29</c:f>
              <c:numCache>
                <c:formatCode>#,##0</c:formatCode>
                <c:ptCount val="8"/>
                <c:pt idx="0">
                  <c:v>114224</c:v>
                </c:pt>
                <c:pt idx="1">
                  <c:v>48875</c:v>
                </c:pt>
                <c:pt idx="2">
                  <c:v>60000</c:v>
                </c:pt>
                <c:pt idx="3">
                  <c:v>11000</c:v>
                </c:pt>
                <c:pt idx="4">
                  <c:v>24000</c:v>
                </c:pt>
                <c:pt idx="5">
                  <c:v>5500</c:v>
                </c:pt>
                <c:pt idx="6">
                  <c:v>23000</c:v>
                </c:pt>
                <c:pt idx="7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65833464566929101"/>
          <c:y val="0.15916991344940001"/>
        </c:manualLayout>
      </c:layout>
      <c:overlay val="0"/>
      <c:spPr>
        <a:noFill/>
        <a:ln w="25560">
          <a:noFill/>
        </a:ln>
      </c:spPr>
    </c:legend>
    <c:plotVisOnly val="1"/>
    <c:dispBlanksAs val="zero"/>
    <c:showDLblsOverMax val="1"/>
  </c:chart>
  <c:spPr>
    <a:solidFill>
      <a:srgbClr val="FFFFFF"/>
    </a:solidFill>
    <a:ln w="3240">
      <a:solidFill>
        <a:srgbClr val="80808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81360</xdr:colOff>
      <xdr:row>1</xdr:row>
      <xdr:rowOff>115920</xdr:rowOff>
    </xdr:from>
    <xdr:to>
      <xdr:col>11</xdr:col>
      <xdr:colOff>385200</xdr:colOff>
      <xdr:row>17</xdr:row>
      <xdr:rowOff>86040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81360</xdr:colOff>
      <xdr:row>19</xdr:row>
      <xdr:rowOff>77760</xdr:rowOff>
    </xdr:from>
    <xdr:to>
      <xdr:col>11</xdr:col>
      <xdr:colOff>385200</xdr:colOff>
      <xdr:row>36</xdr:row>
      <xdr:rowOff>75960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361950</xdr:colOff>
      <xdr:row>61</xdr:row>
      <xdr:rowOff>76200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361950</xdr:colOff>
      <xdr:row>61</xdr:row>
      <xdr:rowOff>76200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361950</xdr:colOff>
      <xdr:row>61</xdr:row>
      <xdr:rowOff>76200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361950</xdr:colOff>
      <xdr:row>61</xdr:row>
      <xdr:rowOff>76200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361950</xdr:colOff>
      <xdr:row>61</xdr:row>
      <xdr:rowOff>76200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windowProtection="1" zoomScale="106" zoomScaleNormal="106" workbookViewId="0">
      <selection activeCell="Q7" sqref="Q7"/>
    </sheetView>
  </sheetViews>
  <sheetFormatPr defaultRowHeight="12.75" x14ac:dyDescent="0.2"/>
  <cols>
    <col min="1" max="1" width="3.5703125"/>
    <col min="2" max="2" width="20.85546875"/>
    <col min="3" max="1025" width="8.28515625"/>
  </cols>
  <sheetData>
    <row r="1" spans="2:3" ht="15.75" x14ac:dyDescent="0.25">
      <c r="B1" s="1" t="s">
        <v>0</v>
      </c>
    </row>
    <row r="2" spans="2:3" x14ac:dyDescent="0.2">
      <c r="C2" s="2"/>
    </row>
    <row r="3" spans="2:3" x14ac:dyDescent="0.2">
      <c r="B3" s="3" t="s">
        <v>1</v>
      </c>
      <c r="C3" s="2"/>
    </row>
    <row r="4" spans="2:3" x14ac:dyDescent="0.2">
      <c r="B4" t="s">
        <v>2</v>
      </c>
      <c r="C4" s="2">
        <f>+'2019'!D19</f>
        <v>230000</v>
      </c>
    </row>
    <row r="5" spans="2:3" x14ac:dyDescent="0.2">
      <c r="B5" t="s">
        <v>3</v>
      </c>
      <c r="C5" s="2">
        <f>+'2019'!D22</f>
        <v>50000</v>
      </c>
    </row>
    <row r="6" spans="2:3" x14ac:dyDescent="0.2">
      <c r="B6" t="s">
        <v>4</v>
      </c>
      <c r="C6" s="2">
        <v>12000</v>
      </c>
    </row>
    <row r="7" spans="2:3" x14ac:dyDescent="0.2">
      <c r="C7" s="2">
        <f>SUM(C4:C6)</f>
        <v>292000</v>
      </c>
    </row>
    <row r="18" spans="2:3" x14ac:dyDescent="0.2">
      <c r="C18" s="2"/>
    </row>
    <row r="19" spans="2:3" x14ac:dyDescent="0.2">
      <c r="C19" s="2"/>
    </row>
    <row r="20" spans="2:3" x14ac:dyDescent="0.2">
      <c r="C20" s="2"/>
    </row>
    <row r="21" spans="2:3" x14ac:dyDescent="0.2">
      <c r="B21" s="3" t="s">
        <v>5</v>
      </c>
      <c r="C21" s="2"/>
    </row>
    <row r="22" spans="2:3" x14ac:dyDescent="0.2">
      <c r="B22" s="4" t="s">
        <v>6</v>
      </c>
      <c r="C22" s="2">
        <v>114224</v>
      </c>
    </row>
    <row r="23" spans="2:3" x14ac:dyDescent="0.2">
      <c r="B23" t="s">
        <v>7</v>
      </c>
      <c r="C23" s="2">
        <f>+'2019'!F39</f>
        <v>48875</v>
      </c>
    </row>
    <row r="24" spans="2:3" x14ac:dyDescent="0.2">
      <c r="B24" t="s">
        <v>8</v>
      </c>
      <c r="C24" s="2">
        <v>60000</v>
      </c>
    </row>
    <row r="25" spans="2:3" x14ac:dyDescent="0.2">
      <c r="B25" t="s">
        <v>9</v>
      </c>
      <c r="C25" s="2">
        <f>+'2019'!G89</f>
        <v>11000</v>
      </c>
    </row>
    <row r="26" spans="2:3" x14ac:dyDescent="0.2">
      <c r="B26" t="s">
        <v>10</v>
      </c>
      <c r="C26" s="2">
        <f>+'2019'!H89</f>
        <v>24000</v>
      </c>
    </row>
    <row r="27" spans="2:3" x14ac:dyDescent="0.2">
      <c r="B27" t="s">
        <v>11</v>
      </c>
      <c r="C27" s="2">
        <v>5500</v>
      </c>
    </row>
    <row r="28" spans="2:3" x14ac:dyDescent="0.2">
      <c r="B28" t="s">
        <v>12</v>
      </c>
      <c r="C28" s="2">
        <v>23000</v>
      </c>
    </row>
    <row r="29" spans="2:3" x14ac:dyDescent="0.2">
      <c r="B29" t="s">
        <v>13</v>
      </c>
      <c r="C29" s="2">
        <v>5000</v>
      </c>
    </row>
    <row r="30" spans="2:3" x14ac:dyDescent="0.2">
      <c r="C30" s="2">
        <f>SUM(C22:C29)</f>
        <v>291599</v>
      </c>
    </row>
    <row r="32" spans="2:3" x14ac:dyDescent="0.2">
      <c r="B32" s="3" t="s">
        <v>14</v>
      </c>
      <c r="C32" s="3">
        <f>C7-C30</f>
        <v>401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windowProtection="1" tabSelected="1" zoomScale="110" zoomScaleNormal="110" workbookViewId="0">
      <pane xSplit="3" ySplit="4" topLeftCell="D16" activePane="bottomRight" state="frozen"/>
      <selection pane="topRight" activeCell="D1" sqref="D1"/>
      <selection pane="bottomLeft" activeCell="A5" sqref="A5"/>
      <selection pane="bottomRight" activeCell="L90" sqref="L90"/>
    </sheetView>
  </sheetViews>
  <sheetFormatPr defaultRowHeight="12.75" x14ac:dyDescent="0.2"/>
  <cols>
    <col min="1" max="1" width="6.140625" style="5"/>
    <col min="2" max="2" width="21.5703125"/>
    <col min="3" max="3" width="0.7109375"/>
    <col min="4" max="12" width="8.28515625"/>
    <col min="13" max="14" width="0" hidden="1"/>
    <col min="15" max="15" width="10.85546875"/>
    <col min="16" max="16" width="9.85546875" style="5" customWidth="1"/>
    <col min="17" max="17" width="6.7109375"/>
    <col min="18" max="1025" width="8.28515625"/>
  </cols>
  <sheetData>
    <row r="1" spans="1:16" ht="30" x14ac:dyDescent="0.4">
      <c r="A1"/>
      <c r="B1" s="6" t="s">
        <v>15</v>
      </c>
      <c r="F1" s="7" t="s">
        <v>16</v>
      </c>
      <c r="P1"/>
    </row>
    <row r="2" spans="1:16" x14ac:dyDescent="0.2">
      <c r="A2"/>
      <c r="P2"/>
    </row>
    <row r="3" spans="1:16" x14ac:dyDescent="0.2">
      <c r="A3" s="8" t="s">
        <v>17</v>
      </c>
      <c r="B3" s="9" t="s">
        <v>18</v>
      </c>
      <c r="C3" s="10"/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11"/>
      <c r="O3" s="12" t="s">
        <v>29</v>
      </c>
      <c r="P3"/>
    </row>
    <row r="4" spans="1:16" x14ac:dyDescent="0.2">
      <c r="A4" s="13"/>
      <c r="B4" s="10"/>
      <c r="C4" s="10"/>
      <c r="D4" s="9" t="s">
        <v>30</v>
      </c>
      <c r="E4" s="10"/>
      <c r="F4" s="9" t="s">
        <v>31</v>
      </c>
      <c r="G4" s="9" t="s">
        <v>32</v>
      </c>
      <c r="H4" s="9" t="s">
        <v>32</v>
      </c>
      <c r="I4" s="9" t="s">
        <v>32</v>
      </c>
      <c r="J4" s="9" t="s">
        <v>32</v>
      </c>
      <c r="K4" s="9" t="s">
        <v>32</v>
      </c>
      <c r="L4" s="9" t="s">
        <v>32</v>
      </c>
      <c r="M4" s="9" t="s">
        <v>32</v>
      </c>
      <c r="N4" s="14" t="s">
        <v>33</v>
      </c>
      <c r="O4" s="15"/>
      <c r="P4"/>
    </row>
    <row r="5" spans="1:16" x14ac:dyDescent="0.2">
      <c r="A5" s="13"/>
      <c r="B5" s="10"/>
      <c r="C5" s="10"/>
      <c r="D5" s="16" t="s">
        <v>34</v>
      </c>
      <c r="E5" s="17"/>
      <c r="F5" s="16"/>
      <c r="G5" s="17"/>
      <c r="H5" s="16"/>
      <c r="I5" s="17"/>
      <c r="J5" s="17"/>
      <c r="K5" s="17"/>
      <c r="L5" s="17"/>
      <c r="M5" s="17"/>
      <c r="N5" s="17"/>
      <c r="O5" s="18"/>
      <c r="P5"/>
    </row>
    <row r="6" spans="1:16" x14ac:dyDescent="0.2">
      <c r="A6" s="13">
        <v>1220</v>
      </c>
      <c r="B6" s="10" t="s">
        <v>35</v>
      </c>
      <c r="C6" s="1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/>
    </row>
    <row r="7" spans="1:16" x14ac:dyDescent="0.2">
      <c r="A7" s="13">
        <v>1229</v>
      </c>
      <c r="B7" s="10" t="s">
        <v>36</v>
      </c>
      <c r="C7" s="1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/>
    </row>
    <row r="8" spans="1:16" x14ac:dyDescent="0.2">
      <c r="A8" s="13">
        <v>1511</v>
      </c>
      <c r="B8" s="10" t="s">
        <v>37</v>
      </c>
      <c r="C8" s="10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/>
    </row>
    <row r="9" spans="1:16" x14ac:dyDescent="0.2">
      <c r="A9" s="13">
        <v>1910</v>
      </c>
      <c r="B9" s="10" t="s">
        <v>38</v>
      </c>
      <c r="C9" s="10"/>
      <c r="D9" s="16"/>
      <c r="E9" s="19"/>
      <c r="F9" s="16"/>
      <c r="G9" s="16"/>
      <c r="H9" s="16"/>
      <c r="I9" s="16"/>
      <c r="J9" s="16"/>
      <c r="K9" s="16"/>
      <c r="L9" s="16"/>
      <c r="M9" s="16"/>
      <c r="N9" s="16"/>
      <c r="O9" s="20"/>
      <c r="P9"/>
    </row>
    <row r="10" spans="1:16" x14ac:dyDescent="0.2">
      <c r="A10" s="13">
        <v>1911</v>
      </c>
      <c r="B10" s="10" t="s">
        <v>39</v>
      </c>
      <c r="C10" s="10"/>
      <c r="D10" s="16">
        <v>0</v>
      </c>
      <c r="E10" s="19"/>
      <c r="F10" s="16"/>
      <c r="G10" s="16"/>
      <c r="H10" s="16"/>
      <c r="I10" s="16"/>
      <c r="J10" s="16"/>
      <c r="K10" s="16"/>
      <c r="L10" s="16"/>
      <c r="M10" s="16"/>
      <c r="N10" s="16"/>
      <c r="O10" s="20">
        <f>D10+E10+F10+G10+H10+I10+J10+K10+L10+M10+N10</f>
        <v>0</v>
      </c>
      <c r="P10"/>
    </row>
    <row r="11" spans="1:16" x14ac:dyDescent="0.2">
      <c r="A11" s="13">
        <v>1920</v>
      </c>
      <c r="B11" s="10" t="s">
        <v>40</v>
      </c>
      <c r="C11" s="10"/>
      <c r="D11" s="16"/>
      <c r="E11" s="19"/>
      <c r="F11" s="16"/>
      <c r="G11" s="16"/>
      <c r="H11" s="16"/>
      <c r="I11" s="16"/>
      <c r="J11" s="16"/>
      <c r="K11" s="16"/>
      <c r="L11" s="16"/>
      <c r="M11" s="16"/>
      <c r="N11" s="16"/>
      <c r="O11" s="20"/>
      <c r="P11"/>
    </row>
    <row r="12" spans="1:16" x14ac:dyDescent="0.2">
      <c r="A12" s="13">
        <v>1930</v>
      </c>
      <c r="B12" s="10" t="s">
        <v>41</v>
      </c>
      <c r="C12" s="10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20"/>
      <c r="P12"/>
    </row>
    <row r="13" spans="1:16" x14ac:dyDescent="0.2">
      <c r="A13" s="13"/>
      <c r="B13" s="10"/>
      <c r="C13" s="10"/>
      <c r="D13" s="16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20"/>
      <c r="P13"/>
    </row>
    <row r="14" spans="1:16" x14ac:dyDescent="0.2">
      <c r="A14" s="13">
        <v>2010</v>
      </c>
      <c r="B14" s="10" t="s">
        <v>42</v>
      </c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0"/>
      <c r="P14"/>
    </row>
    <row r="15" spans="1:16" x14ac:dyDescent="0.2">
      <c r="A15" s="13">
        <v>2098</v>
      </c>
      <c r="B15" s="10" t="s">
        <v>43</v>
      </c>
      <c r="C15" s="1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1">
        <f>SUM(O9:O14)</f>
        <v>0</v>
      </c>
      <c r="P15"/>
    </row>
    <row r="16" spans="1:16" x14ac:dyDescent="0.2">
      <c r="A16" s="13">
        <v>2099</v>
      </c>
      <c r="B16" s="10" t="s">
        <v>44</v>
      </c>
      <c r="C16" s="1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  <c r="P16"/>
    </row>
    <row r="17" spans="1:19" x14ac:dyDescent="0.2">
      <c r="A17" s="13">
        <v>2440</v>
      </c>
      <c r="B17" s="10" t="s">
        <v>45</v>
      </c>
      <c r="C17" s="1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0"/>
      <c r="P17"/>
    </row>
    <row r="18" spans="1:19" x14ac:dyDescent="0.2">
      <c r="A18" s="13"/>
      <c r="B18" s="10"/>
      <c r="C18" s="1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0"/>
      <c r="P18"/>
      <c r="S18" t="s">
        <v>34</v>
      </c>
    </row>
    <row r="19" spans="1:19" x14ac:dyDescent="0.2">
      <c r="A19" s="13">
        <v>3019</v>
      </c>
      <c r="B19" s="10" t="s">
        <v>2</v>
      </c>
      <c r="C19" s="10"/>
      <c r="D19" s="22">
        <v>230000</v>
      </c>
      <c r="E19" s="16"/>
      <c r="F19" s="16"/>
      <c r="G19" s="16"/>
      <c r="H19" s="16"/>
      <c r="I19" s="16"/>
      <c r="J19" s="16"/>
      <c r="K19" s="16"/>
      <c r="L19" s="16"/>
      <c r="M19" s="16"/>
      <c r="N19" s="16">
        <v>0</v>
      </c>
      <c r="O19" s="20">
        <f>SUM(D19:N19)</f>
        <v>230000</v>
      </c>
      <c r="P19" s="23" t="s">
        <v>46</v>
      </c>
    </row>
    <row r="20" spans="1:19" hidden="1" x14ac:dyDescent="0.2">
      <c r="A20" s="13">
        <v>3030</v>
      </c>
      <c r="B20" s="10" t="s">
        <v>47</v>
      </c>
      <c r="C20" s="10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0">
        <f t="shared" ref="O20:O34" si="0">D20+E20+F20+G20+H20+I20+J20+K20+L20+M20+N20</f>
        <v>0</v>
      </c>
      <c r="P20"/>
    </row>
    <row r="21" spans="1:19" hidden="1" x14ac:dyDescent="0.2">
      <c r="A21" s="13">
        <v>3031</v>
      </c>
      <c r="B21" s="25" t="s">
        <v>48</v>
      </c>
      <c r="C21" s="10"/>
      <c r="D21" s="24"/>
      <c r="E21" s="16"/>
      <c r="F21" s="16">
        <v>0</v>
      </c>
      <c r="G21" s="16">
        <v>0</v>
      </c>
      <c r="H21" s="16"/>
      <c r="I21" s="16"/>
      <c r="J21" s="16"/>
      <c r="K21" s="16"/>
      <c r="L21" s="16"/>
      <c r="M21" s="16"/>
      <c r="N21" s="16"/>
      <c r="O21" s="16">
        <f t="shared" si="0"/>
        <v>0</v>
      </c>
      <c r="P21"/>
    </row>
    <row r="22" spans="1:19" x14ac:dyDescent="0.2">
      <c r="A22" s="13">
        <v>3110</v>
      </c>
      <c r="B22" s="10" t="s">
        <v>49</v>
      </c>
      <c r="C22" s="10"/>
      <c r="D22" s="44">
        <v>50000</v>
      </c>
      <c r="E22" s="24"/>
      <c r="F22" s="24"/>
      <c r="G22" s="24"/>
      <c r="H22" s="24"/>
      <c r="I22" s="24"/>
      <c r="J22" s="24"/>
      <c r="K22" s="24"/>
      <c r="L22" s="16"/>
      <c r="M22" s="16"/>
      <c r="N22" s="16"/>
      <c r="O22" s="20">
        <f t="shared" si="0"/>
        <v>50000</v>
      </c>
      <c r="P22"/>
    </row>
    <row r="23" spans="1:19" x14ac:dyDescent="0.2">
      <c r="A23" s="13">
        <v>3320</v>
      </c>
      <c r="B23" s="10" t="s">
        <v>50</v>
      </c>
      <c r="C23" s="10"/>
      <c r="D23" s="24">
        <v>0</v>
      </c>
      <c r="E23" s="24"/>
      <c r="F23" s="24"/>
      <c r="G23" s="24"/>
      <c r="H23" s="24"/>
      <c r="I23" s="24"/>
      <c r="J23" s="24"/>
      <c r="K23" s="24"/>
      <c r="L23" s="16"/>
      <c r="M23" s="16"/>
      <c r="N23" s="16"/>
      <c r="O23" s="20">
        <f t="shared" si="0"/>
        <v>0</v>
      </c>
      <c r="P23"/>
    </row>
    <row r="24" spans="1:19" x14ac:dyDescent="0.2">
      <c r="A24" s="13">
        <v>3422</v>
      </c>
      <c r="B24" s="10" t="s">
        <v>51</v>
      </c>
      <c r="C24" s="10"/>
      <c r="D24" s="24">
        <v>0</v>
      </c>
      <c r="E24" s="24"/>
      <c r="F24" s="24"/>
      <c r="G24" s="26"/>
      <c r="H24" s="24"/>
      <c r="I24" s="24"/>
      <c r="J24" s="24"/>
      <c r="K24" s="24"/>
      <c r="L24" s="16"/>
      <c r="M24" s="16"/>
      <c r="N24" s="16"/>
      <c r="O24" s="20">
        <f t="shared" si="0"/>
        <v>0</v>
      </c>
      <c r="P24"/>
    </row>
    <row r="25" spans="1:19" x14ac:dyDescent="0.2">
      <c r="A25" s="13">
        <v>3423</v>
      </c>
      <c r="B25" s="10" t="s">
        <v>52</v>
      </c>
      <c r="C25" s="10"/>
      <c r="D25" s="27">
        <v>4000</v>
      </c>
      <c r="E25" s="24"/>
      <c r="F25" s="24"/>
      <c r="G25" s="24"/>
      <c r="H25" s="24"/>
      <c r="I25" s="24"/>
      <c r="J25" s="24"/>
      <c r="K25" s="24"/>
      <c r="L25" s="16"/>
      <c r="M25" s="16"/>
      <c r="N25" s="16"/>
      <c r="O25" s="20">
        <f t="shared" si="0"/>
        <v>4000</v>
      </c>
      <c r="P25"/>
    </row>
    <row r="26" spans="1:19" x14ac:dyDescent="0.2">
      <c r="A26" s="13">
        <v>3424</v>
      </c>
      <c r="B26" s="10" t="s">
        <v>53</v>
      </c>
      <c r="C26" s="10"/>
      <c r="D26" s="24">
        <v>0</v>
      </c>
      <c r="E26" s="24"/>
      <c r="F26" s="24"/>
      <c r="G26" s="24"/>
      <c r="H26" s="24"/>
      <c r="I26" s="24"/>
      <c r="J26" s="24"/>
      <c r="K26" s="24"/>
      <c r="L26" s="16"/>
      <c r="M26" s="16"/>
      <c r="N26" s="16"/>
      <c r="O26" s="16">
        <f t="shared" si="0"/>
        <v>0</v>
      </c>
      <c r="P26"/>
    </row>
    <row r="27" spans="1:19" hidden="1" x14ac:dyDescent="0.2">
      <c r="A27" s="13">
        <v>3425</v>
      </c>
      <c r="B27" s="10" t="s">
        <v>54</v>
      </c>
      <c r="C27" s="10"/>
      <c r="D27" s="24"/>
      <c r="E27" s="24"/>
      <c r="F27" s="24"/>
      <c r="G27" s="24"/>
      <c r="H27" s="24"/>
      <c r="I27" s="24"/>
      <c r="J27" s="24"/>
      <c r="K27" s="24"/>
      <c r="L27" s="16"/>
      <c r="M27" s="16"/>
      <c r="N27" s="16"/>
      <c r="O27" s="16">
        <f t="shared" si="0"/>
        <v>0</v>
      </c>
      <c r="P27" s="28"/>
    </row>
    <row r="28" spans="1:19" x14ac:dyDescent="0.2">
      <c r="A28" s="13">
        <v>3428</v>
      </c>
      <c r="B28" s="10" t="s">
        <v>55</v>
      </c>
      <c r="C28" s="10"/>
      <c r="D28" s="24"/>
      <c r="E28" s="24"/>
      <c r="F28" s="24"/>
      <c r="G28" s="24"/>
      <c r="H28" s="24"/>
      <c r="I28" s="24"/>
      <c r="J28" s="24"/>
      <c r="K28" s="24"/>
      <c r="L28" s="16"/>
      <c r="M28" s="16"/>
      <c r="N28" s="16"/>
      <c r="O28" s="16">
        <f t="shared" si="0"/>
        <v>0</v>
      </c>
      <c r="P28"/>
    </row>
    <row r="29" spans="1:19" x14ac:dyDescent="0.2">
      <c r="A29" s="13">
        <v>3592</v>
      </c>
      <c r="B29" s="25" t="s">
        <v>56</v>
      </c>
      <c r="C29" s="10"/>
      <c r="D29" s="24"/>
      <c r="E29" s="24"/>
      <c r="F29" s="24"/>
      <c r="G29" s="24"/>
      <c r="H29" s="24"/>
      <c r="I29" s="24"/>
      <c r="J29" s="24"/>
      <c r="K29" s="24"/>
      <c r="L29" s="16"/>
      <c r="M29" s="16"/>
      <c r="N29" s="16"/>
      <c r="O29" s="16">
        <f t="shared" si="0"/>
        <v>0</v>
      </c>
      <c r="P29"/>
    </row>
    <row r="30" spans="1:19" x14ac:dyDescent="0.2">
      <c r="A30" s="13">
        <v>3723</v>
      </c>
      <c r="B30" s="10" t="s">
        <v>57</v>
      </c>
      <c r="C30" s="10"/>
      <c r="D30" s="24">
        <v>3000</v>
      </c>
      <c r="E30" s="24"/>
      <c r="F30" s="24"/>
      <c r="G30" s="24"/>
      <c r="H30" s="24"/>
      <c r="I30" s="24"/>
      <c r="J30" s="24"/>
      <c r="K30" s="24"/>
      <c r="L30" s="16"/>
      <c r="M30" s="16"/>
      <c r="N30" s="16"/>
      <c r="O30" s="20">
        <f t="shared" si="0"/>
        <v>3000</v>
      </c>
      <c r="P30"/>
    </row>
    <row r="31" spans="1:19" x14ac:dyDescent="0.2">
      <c r="A31" s="13">
        <v>3770</v>
      </c>
      <c r="B31" s="10" t="s">
        <v>58</v>
      </c>
      <c r="C31" s="10"/>
      <c r="D31" s="24"/>
      <c r="E31" s="24"/>
      <c r="F31" s="24"/>
      <c r="G31" s="24"/>
      <c r="H31" s="24"/>
      <c r="I31" s="24"/>
      <c r="J31" s="24"/>
      <c r="K31" s="24"/>
      <c r="L31" s="16"/>
      <c r="M31" s="16"/>
      <c r="N31" s="16"/>
      <c r="O31" s="16">
        <f t="shared" si="0"/>
        <v>0</v>
      </c>
      <c r="P31"/>
    </row>
    <row r="32" spans="1:19" x14ac:dyDescent="0.2">
      <c r="A32" s="13">
        <v>3790</v>
      </c>
      <c r="B32" s="10" t="s">
        <v>59</v>
      </c>
      <c r="C32" s="10"/>
      <c r="D32" s="27">
        <v>5000</v>
      </c>
      <c r="E32" s="24"/>
      <c r="F32" s="24"/>
      <c r="G32" s="24"/>
      <c r="H32" s="24"/>
      <c r="I32" s="24"/>
      <c r="J32" s="24"/>
      <c r="K32" s="24"/>
      <c r="L32" s="16"/>
      <c r="M32" s="16"/>
      <c r="N32" s="16"/>
      <c r="O32" s="16">
        <f t="shared" si="0"/>
        <v>5000</v>
      </c>
      <c r="P32"/>
    </row>
    <row r="33" spans="1:16" x14ac:dyDescent="0.2">
      <c r="A33" s="13"/>
      <c r="B33" s="10"/>
      <c r="C33" s="10"/>
      <c r="D33" s="24"/>
      <c r="E33" s="24"/>
      <c r="F33" s="24"/>
      <c r="G33" s="24"/>
      <c r="H33" s="24"/>
      <c r="I33" s="24"/>
      <c r="J33" s="24"/>
      <c r="K33" s="24"/>
      <c r="L33" s="16"/>
      <c r="M33" s="16"/>
      <c r="N33" s="16"/>
      <c r="O33" s="16">
        <f t="shared" si="0"/>
        <v>0</v>
      </c>
      <c r="P33"/>
    </row>
    <row r="34" spans="1:16" hidden="1" x14ac:dyDescent="0.2">
      <c r="A34" s="13">
        <v>4114</v>
      </c>
      <c r="B34" s="10" t="s">
        <v>60</v>
      </c>
      <c r="C34" s="10"/>
      <c r="D34" s="24"/>
      <c r="E34" s="24">
        <v>0</v>
      </c>
      <c r="F34" s="24">
        <v>0</v>
      </c>
      <c r="G34" s="24"/>
      <c r="H34" s="24"/>
      <c r="I34" s="24"/>
      <c r="J34" s="24"/>
      <c r="K34" s="24">
        <v>0</v>
      </c>
      <c r="L34" s="16"/>
      <c r="M34" s="16"/>
      <c r="N34" s="16"/>
      <c r="O34" s="16">
        <f t="shared" si="0"/>
        <v>0</v>
      </c>
      <c r="P34"/>
    </row>
    <row r="35" spans="1:16" x14ac:dyDescent="0.2">
      <c r="A35" s="13">
        <v>4115</v>
      </c>
      <c r="B35" s="25" t="s">
        <v>61</v>
      </c>
      <c r="C35" s="10"/>
      <c r="D35" s="24"/>
      <c r="E35" s="24"/>
      <c r="F35" s="24">
        <v>0</v>
      </c>
      <c r="G35" s="24">
        <v>1000</v>
      </c>
      <c r="H35" s="24">
        <v>1000</v>
      </c>
      <c r="I35" s="24">
        <v>1000</v>
      </c>
      <c r="J35" s="24">
        <v>1000</v>
      </c>
      <c r="K35" s="24"/>
      <c r="L35" s="16"/>
      <c r="M35" s="16">
        <v>0</v>
      </c>
      <c r="N35" s="16"/>
      <c r="O35" s="16">
        <f t="shared" ref="O35:O76" si="1">SUM(E35:M35)</f>
        <v>4000</v>
      </c>
      <c r="P35"/>
    </row>
    <row r="36" spans="1:16" x14ac:dyDescent="0.2">
      <c r="A36" s="13">
        <v>4116</v>
      </c>
      <c r="B36" s="25" t="s">
        <v>62</v>
      </c>
      <c r="C36" s="10"/>
      <c r="D36" s="24"/>
      <c r="E36" s="24"/>
      <c r="F36" s="24">
        <v>5000</v>
      </c>
      <c r="G36" s="24"/>
      <c r="H36" s="24"/>
      <c r="I36" s="24"/>
      <c r="J36" s="24"/>
      <c r="K36" s="24"/>
      <c r="L36" s="16"/>
      <c r="M36" s="16"/>
      <c r="N36" s="16"/>
      <c r="O36" s="16">
        <f t="shared" si="1"/>
        <v>5000</v>
      </c>
      <c r="P36"/>
    </row>
    <row r="37" spans="1:16" x14ac:dyDescent="0.2">
      <c r="A37" s="13">
        <v>4591</v>
      </c>
      <c r="B37" s="10" t="s">
        <v>63</v>
      </c>
      <c r="C37" s="10"/>
      <c r="D37" s="24"/>
      <c r="E37" s="24"/>
      <c r="F37" s="24">
        <v>0</v>
      </c>
      <c r="G37" s="24"/>
      <c r="H37" s="24"/>
      <c r="I37" s="24"/>
      <c r="J37" s="24"/>
      <c r="K37" s="24"/>
      <c r="L37" s="16"/>
      <c r="M37" s="16"/>
      <c r="N37" s="16"/>
      <c r="O37" s="16">
        <f t="shared" si="1"/>
        <v>0</v>
      </c>
      <c r="P37"/>
    </row>
    <row r="38" spans="1:16" x14ac:dyDescent="0.2">
      <c r="A38" s="13"/>
      <c r="B38" s="10"/>
      <c r="C38" s="10"/>
      <c r="D38" s="24"/>
      <c r="E38" s="24"/>
      <c r="F38" s="24"/>
      <c r="G38" s="24"/>
      <c r="H38" s="24"/>
      <c r="I38" s="24"/>
      <c r="J38" s="24"/>
      <c r="K38" s="24"/>
      <c r="L38" s="16"/>
      <c r="M38" s="16"/>
      <c r="N38" s="16"/>
      <c r="O38" s="16">
        <f t="shared" si="1"/>
        <v>0</v>
      </c>
      <c r="P38"/>
    </row>
    <row r="39" spans="1:16" x14ac:dyDescent="0.2">
      <c r="A39" s="13">
        <v>5010</v>
      </c>
      <c r="B39" s="25" t="s">
        <v>64</v>
      </c>
      <c r="C39" s="10"/>
      <c r="D39" s="24"/>
      <c r="E39" s="24"/>
      <c r="F39" s="44">
        <v>48875</v>
      </c>
      <c r="G39" s="24"/>
      <c r="H39" s="24"/>
      <c r="I39" s="24"/>
      <c r="J39" s="24"/>
      <c r="K39" s="24"/>
      <c r="L39" s="16"/>
      <c r="M39" s="16"/>
      <c r="N39" s="16"/>
      <c r="O39" s="16">
        <f t="shared" si="1"/>
        <v>48875</v>
      </c>
      <c r="P39" s="23" t="s">
        <v>111</v>
      </c>
    </row>
    <row r="40" spans="1:16" x14ac:dyDescent="0.2">
      <c r="A40" s="13">
        <v>5020</v>
      </c>
      <c r="B40" s="10" t="s">
        <v>65</v>
      </c>
      <c r="C40" s="10"/>
      <c r="D40" s="24"/>
      <c r="E40" s="24"/>
      <c r="F40" s="24"/>
      <c r="G40" s="24"/>
      <c r="H40" s="24"/>
      <c r="I40" s="24"/>
      <c r="J40" s="24"/>
      <c r="K40" s="24"/>
      <c r="L40" s="16"/>
      <c r="M40" s="16"/>
      <c r="N40" s="16"/>
      <c r="O40" s="16">
        <f t="shared" si="1"/>
        <v>0</v>
      </c>
      <c r="P40"/>
    </row>
    <row r="41" spans="1:16" x14ac:dyDescent="0.2">
      <c r="A41" s="13">
        <v>5061</v>
      </c>
      <c r="B41" s="10" t="s">
        <v>66</v>
      </c>
      <c r="C41" s="10"/>
      <c r="D41" s="24"/>
      <c r="E41" s="24"/>
      <c r="F41" s="24"/>
      <c r="G41" s="24"/>
      <c r="H41" s="24"/>
      <c r="I41" s="24"/>
      <c r="J41" s="24"/>
      <c r="K41" s="24"/>
      <c r="L41" s="16"/>
      <c r="M41" s="16"/>
      <c r="N41" s="16"/>
      <c r="O41" s="16">
        <f t="shared" si="1"/>
        <v>0</v>
      </c>
      <c r="P41"/>
    </row>
    <row r="42" spans="1:16" x14ac:dyDescent="0.2">
      <c r="A42" s="13"/>
      <c r="B42" s="10"/>
      <c r="C42" s="10"/>
      <c r="D42" s="24"/>
      <c r="E42" s="24"/>
      <c r="F42" s="24"/>
      <c r="G42" s="24"/>
      <c r="H42" s="24"/>
      <c r="I42" s="24"/>
      <c r="J42" s="24"/>
      <c r="K42" s="24"/>
      <c r="L42" s="16"/>
      <c r="M42" s="16"/>
      <c r="N42" s="16"/>
      <c r="O42" s="16">
        <f t="shared" si="1"/>
        <v>0</v>
      </c>
      <c r="P42"/>
    </row>
    <row r="43" spans="1:16" x14ac:dyDescent="0.2">
      <c r="A43" s="13">
        <v>6010</v>
      </c>
      <c r="B43" s="10" t="s">
        <v>67</v>
      </c>
      <c r="C43" s="10"/>
      <c r="D43" s="24"/>
      <c r="E43" s="24"/>
      <c r="F43" s="24"/>
      <c r="G43" s="24"/>
      <c r="H43" s="24"/>
      <c r="I43" s="24"/>
      <c r="J43" s="24">
        <v>3000</v>
      </c>
      <c r="K43" s="24"/>
      <c r="L43" s="16"/>
      <c r="M43" s="16"/>
      <c r="N43" s="16"/>
      <c r="O43" s="16">
        <f t="shared" si="1"/>
        <v>3000</v>
      </c>
      <c r="P43"/>
    </row>
    <row r="44" spans="1:16" x14ac:dyDescent="0.2">
      <c r="A44" s="13">
        <v>6011</v>
      </c>
      <c r="B44" s="10" t="s">
        <v>68</v>
      </c>
      <c r="C44" s="10"/>
      <c r="D44" s="24"/>
      <c r="E44" s="24"/>
      <c r="F44" s="24"/>
      <c r="G44" s="24"/>
      <c r="H44" s="24"/>
      <c r="I44" s="24"/>
      <c r="J44" s="24"/>
      <c r="K44" s="24"/>
      <c r="L44" s="16"/>
      <c r="M44" s="16"/>
      <c r="N44" s="16"/>
      <c r="O44" s="16">
        <f t="shared" si="1"/>
        <v>0</v>
      </c>
      <c r="P44"/>
    </row>
    <row r="45" spans="1:16" x14ac:dyDescent="0.2">
      <c r="A45" s="13">
        <v>6012</v>
      </c>
      <c r="B45" s="10" t="s">
        <v>69</v>
      </c>
      <c r="C45" s="10"/>
      <c r="D45" s="24"/>
      <c r="E45" s="24"/>
      <c r="F45" s="24">
        <v>6000</v>
      </c>
      <c r="G45" s="24">
        <v>1000</v>
      </c>
      <c r="H45" s="24">
        <v>1000</v>
      </c>
      <c r="I45" s="24">
        <v>1000</v>
      </c>
      <c r="J45" s="24">
        <v>1000</v>
      </c>
      <c r="K45" s="24"/>
      <c r="L45" s="16"/>
      <c r="M45" s="16"/>
      <c r="N45" s="16"/>
      <c r="O45" s="16">
        <f t="shared" si="1"/>
        <v>10000</v>
      </c>
      <c r="P45"/>
    </row>
    <row r="46" spans="1:16" x14ac:dyDescent="0.2">
      <c r="A46" s="13">
        <v>6013</v>
      </c>
      <c r="B46" s="10" t="s">
        <v>70</v>
      </c>
      <c r="C46" s="10"/>
      <c r="D46" s="24"/>
      <c r="E46" s="24">
        <v>0</v>
      </c>
      <c r="F46" s="24">
        <v>7000</v>
      </c>
      <c r="G46" s="24">
        <v>3000</v>
      </c>
      <c r="H46" s="24">
        <v>1000</v>
      </c>
      <c r="I46" s="24">
        <v>1000</v>
      </c>
      <c r="J46" s="24">
        <v>1000</v>
      </c>
      <c r="K46" s="24"/>
      <c r="L46" s="16"/>
      <c r="M46" s="16"/>
      <c r="N46" s="16"/>
      <c r="O46" s="16">
        <f t="shared" si="1"/>
        <v>13000</v>
      </c>
      <c r="P46"/>
    </row>
    <row r="47" spans="1:16" x14ac:dyDescent="0.2">
      <c r="A47" s="13">
        <v>6014</v>
      </c>
      <c r="B47" s="10" t="s">
        <v>71</v>
      </c>
      <c r="C47" s="10"/>
      <c r="D47" s="24"/>
      <c r="E47" s="24"/>
      <c r="F47" s="24"/>
      <c r="G47" s="24">
        <v>1000</v>
      </c>
      <c r="H47" s="24">
        <v>1000</v>
      </c>
      <c r="I47" s="24">
        <v>0</v>
      </c>
      <c r="J47" s="24">
        <v>0</v>
      </c>
      <c r="K47" s="24"/>
      <c r="L47" s="16"/>
      <c r="M47" s="16"/>
      <c r="N47" s="16"/>
      <c r="O47" s="16">
        <f t="shared" si="1"/>
        <v>2000</v>
      </c>
      <c r="P47"/>
    </row>
    <row r="48" spans="1:16" x14ac:dyDescent="0.2">
      <c r="A48" s="13">
        <v>6015</v>
      </c>
      <c r="B48" s="10" t="s">
        <v>72</v>
      </c>
      <c r="C48" s="10"/>
      <c r="D48" s="24"/>
      <c r="E48" s="24"/>
      <c r="F48" s="24"/>
      <c r="G48" s="24"/>
      <c r="H48" s="24">
        <v>0</v>
      </c>
      <c r="I48" s="24"/>
      <c r="J48" s="24"/>
      <c r="K48" s="24"/>
      <c r="L48" s="16"/>
      <c r="M48" s="16"/>
      <c r="N48" s="16"/>
      <c r="O48" s="16">
        <f t="shared" si="1"/>
        <v>0</v>
      </c>
      <c r="P48"/>
    </row>
    <row r="49" spans="1:19" x14ac:dyDescent="0.2">
      <c r="A49" s="13">
        <v>6016</v>
      </c>
      <c r="B49" s="10" t="s">
        <v>73</v>
      </c>
      <c r="C49" s="10"/>
      <c r="D49" s="24"/>
      <c r="E49" s="24"/>
      <c r="F49" s="24">
        <v>8000</v>
      </c>
      <c r="G49" s="24"/>
      <c r="H49" s="24">
        <v>0</v>
      </c>
      <c r="I49" s="24">
        <v>0</v>
      </c>
      <c r="J49" s="24"/>
      <c r="K49" s="24"/>
      <c r="L49" s="16"/>
      <c r="M49" s="16"/>
      <c r="N49" s="16"/>
      <c r="O49" s="16">
        <f t="shared" si="1"/>
        <v>8000</v>
      </c>
      <c r="P49"/>
    </row>
    <row r="50" spans="1:19" x14ac:dyDescent="0.2">
      <c r="A50" s="13">
        <v>6021</v>
      </c>
      <c r="B50" s="25" t="s">
        <v>9</v>
      </c>
      <c r="C50" s="10"/>
      <c r="D50" s="24"/>
      <c r="E50" s="24"/>
      <c r="F50" s="24"/>
      <c r="G50" s="16">
        <v>0</v>
      </c>
      <c r="H50" s="24">
        <v>0</v>
      </c>
      <c r="I50" s="24">
        <v>0</v>
      </c>
      <c r="J50" s="24"/>
      <c r="K50" s="24"/>
      <c r="L50" s="16"/>
      <c r="M50" s="16"/>
      <c r="N50" s="16"/>
      <c r="O50" s="16">
        <f t="shared" si="1"/>
        <v>0</v>
      </c>
      <c r="P50"/>
    </row>
    <row r="51" spans="1:19" x14ac:dyDescent="0.2">
      <c r="A51" s="13">
        <v>6024</v>
      </c>
      <c r="B51" s="25" t="s">
        <v>74</v>
      </c>
      <c r="C51" s="10"/>
      <c r="D51" s="24"/>
      <c r="E51" s="24"/>
      <c r="F51" s="24"/>
      <c r="G51" s="24"/>
      <c r="H51" s="24">
        <v>0</v>
      </c>
      <c r="I51" s="24"/>
      <c r="J51" s="24"/>
      <c r="K51" s="44">
        <v>30000</v>
      </c>
      <c r="L51" s="16"/>
      <c r="M51" s="16"/>
      <c r="N51" s="16"/>
      <c r="O51" s="16">
        <f t="shared" si="1"/>
        <v>30000</v>
      </c>
      <c r="P51"/>
    </row>
    <row r="52" spans="1:19" x14ac:dyDescent="0.2">
      <c r="A52" s="13">
        <v>6025</v>
      </c>
      <c r="B52" s="10" t="s">
        <v>75</v>
      </c>
      <c r="C52" s="10"/>
      <c r="D52" s="24"/>
      <c r="E52" s="24"/>
      <c r="F52" s="24">
        <v>3000</v>
      </c>
      <c r="G52" s="29">
        <v>0</v>
      </c>
      <c r="H52" s="24">
        <v>0</v>
      </c>
      <c r="I52" s="24">
        <v>0</v>
      </c>
      <c r="J52" s="24"/>
      <c r="K52" s="24"/>
      <c r="L52" s="16"/>
      <c r="M52" s="16"/>
      <c r="N52" s="16"/>
      <c r="O52" s="16">
        <f t="shared" si="1"/>
        <v>3000</v>
      </c>
      <c r="P52"/>
    </row>
    <row r="53" spans="1:19" x14ac:dyDescent="0.2">
      <c r="A53" s="13">
        <v>6026</v>
      </c>
      <c r="B53" s="25" t="s">
        <v>76</v>
      </c>
      <c r="C53" s="10"/>
      <c r="D53" s="24"/>
      <c r="E53" s="24"/>
      <c r="F53" s="24"/>
      <c r="G53" s="24"/>
      <c r="H53" s="24">
        <v>1000</v>
      </c>
      <c r="I53" s="24"/>
      <c r="J53" s="24"/>
      <c r="K53" s="24"/>
      <c r="L53" s="16"/>
      <c r="M53" s="16"/>
      <c r="N53" s="16"/>
      <c r="O53" s="16">
        <f t="shared" si="1"/>
        <v>1000</v>
      </c>
      <c r="P53"/>
    </row>
    <row r="54" spans="1:19" x14ac:dyDescent="0.2">
      <c r="A54" s="13">
        <v>6027</v>
      </c>
      <c r="B54" s="25" t="s">
        <v>77</v>
      </c>
      <c r="C54" s="10"/>
      <c r="D54" s="24"/>
      <c r="E54" s="24"/>
      <c r="F54" s="24"/>
      <c r="G54" s="24"/>
      <c r="H54" s="24">
        <v>1000</v>
      </c>
      <c r="I54" s="24"/>
      <c r="J54" s="24"/>
      <c r="K54" s="24"/>
      <c r="L54" s="16"/>
      <c r="M54" s="16"/>
      <c r="N54" s="16"/>
      <c r="O54" s="16">
        <f t="shared" si="1"/>
        <v>1000</v>
      </c>
      <c r="P54"/>
    </row>
    <row r="55" spans="1:19" x14ac:dyDescent="0.2">
      <c r="A55" s="13">
        <v>6030</v>
      </c>
      <c r="B55" s="25" t="s">
        <v>78</v>
      </c>
      <c r="C55" s="10"/>
      <c r="D55" s="24"/>
      <c r="E55" s="24"/>
      <c r="F55" s="24"/>
      <c r="G55" s="24">
        <v>3000</v>
      </c>
      <c r="H55" s="24">
        <v>1000</v>
      </c>
      <c r="I55" s="24"/>
      <c r="J55" s="24"/>
      <c r="K55" s="24"/>
      <c r="L55" s="16"/>
      <c r="M55" s="16"/>
      <c r="N55" s="16"/>
      <c r="O55" s="16">
        <f t="shared" si="1"/>
        <v>4000</v>
      </c>
      <c r="P55"/>
    </row>
    <row r="56" spans="1:19" x14ac:dyDescent="0.2">
      <c r="A56" s="13">
        <v>6031</v>
      </c>
      <c r="B56" s="25" t="s">
        <v>79</v>
      </c>
      <c r="C56" s="10"/>
      <c r="D56" s="24"/>
      <c r="E56" s="24"/>
      <c r="F56" s="24"/>
      <c r="G56" s="24"/>
      <c r="H56" s="24">
        <v>1000</v>
      </c>
      <c r="I56" s="24">
        <v>0</v>
      </c>
      <c r="J56" s="24"/>
      <c r="K56" s="24"/>
      <c r="L56" s="16"/>
      <c r="M56" s="16"/>
      <c r="N56" s="16"/>
      <c r="O56" s="16">
        <f t="shared" si="1"/>
        <v>1000</v>
      </c>
      <c r="P56"/>
    </row>
    <row r="57" spans="1:19" x14ac:dyDescent="0.2">
      <c r="A57" s="13">
        <v>6034</v>
      </c>
      <c r="B57" s="10" t="s">
        <v>80</v>
      </c>
      <c r="C57" s="10"/>
      <c r="D57" s="24"/>
      <c r="E57" s="24"/>
      <c r="F57" s="24">
        <v>0</v>
      </c>
      <c r="G57" s="24"/>
      <c r="H57" s="24">
        <v>0</v>
      </c>
      <c r="I57" s="24">
        <v>0</v>
      </c>
      <c r="J57" s="24"/>
      <c r="K57" s="24"/>
      <c r="L57" s="16"/>
      <c r="M57" s="16"/>
      <c r="N57" s="16"/>
      <c r="O57" s="16">
        <f t="shared" si="1"/>
        <v>0</v>
      </c>
      <c r="P57"/>
      <c r="R57" t="s">
        <v>34</v>
      </c>
    </row>
    <row r="58" spans="1:19" x14ac:dyDescent="0.2">
      <c r="A58" s="13">
        <v>6036</v>
      </c>
      <c r="B58" s="10" t="s">
        <v>81</v>
      </c>
      <c r="C58" s="10"/>
      <c r="D58" s="24"/>
      <c r="E58" s="24"/>
      <c r="F58" s="24"/>
      <c r="G58" s="24">
        <v>2000</v>
      </c>
      <c r="H58" s="27">
        <v>16000</v>
      </c>
      <c r="I58" s="24">
        <v>2000</v>
      </c>
      <c r="J58" s="24">
        <v>2000</v>
      </c>
      <c r="K58" s="24">
        <v>0</v>
      </c>
      <c r="L58" s="16"/>
      <c r="M58" s="16"/>
      <c r="N58" s="16"/>
      <c r="O58" s="16">
        <f t="shared" si="1"/>
        <v>22000</v>
      </c>
      <c r="P58"/>
    </row>
    <row r="59" spans="1:19" x14ac:dyDescent="0.2">
      <c r="A59" s="13">
        <v>6038</v>
      </c>
      <c r="B59" s="10" t="s">
        <v>82</v>
      </c>
      <c r="C59" s="10"/>
      <c r="D59" s="24"/>
      <c r="E59" s="24"/>
      <c r="F59" s="24"/>
      <c r="G59" s="24"/>
      <c r="H59" s="24"/>
      <c r="I59" s="24">
        <v>0</v>
      </c>
      <c r="J59" s="24"/>
      <c r="K59" s="24"/>
      <c r="L59" s="16"/>
      <c r="M59" s="16"/>
      <c r="N59" s="16"/>
      <c r="O59" s="16">
        <f t="shared" si="1"/>
        <v>0</v>
      </c>
      <c r="P59"/>
    </row>
    <row r="60" spans="1:19" x14ac:dyDescent="0.2">
      <c r="A60" s="13">
        <v>6043</v>
      </c>
      <c r="B60" s="10" t="s">
        <v>83</v>
      </c>
      <c r="C60" s="10"/>
      <c r="D60" s="24"/>
      <c r="E60" s="24"/>
      <c r="F60" s="24"/>
      <c r="G60" s="24"/>
      <c r="H60" s="24">
        <v>0</v>
      </c>
      <c r="I60" s="24">
        <v>500</v>
      </c>
      <c r="J60" s="24">
        <v>2500</v>
      </c>
      <c r="K60" s="24">
        <v>0</v>
      </c>
      <c r="L60" s="16"/>
      <c r="M60" s="16"/>
      <c r="N60" s="16"/>
      <c r="O60" s="16">
        <f t="shared" si="1"/>
        <v>3000</v>
      </c>
      <c r="P60"/>
    </row>
    <row r="61" spans="1:19" x14ac:dyDescent="0.2">
      <c r="A61" s="13">
        <v>6070</v>
      </c>
      <c r="B61" s="10" t="s">
        <v>84</v>
      </c>
      <c r="C61" s="10"/>
      <c r="D61" s="24"/>
      <c r="E61" s="24"/>
      <c r="F61" s="24">
        <v>1000</v>
      </c>
      <c r="G61" s="24">
        <v>0</v>
      </c>
      <c r="H61" s="24"/>
      <c r="I61" s="24"/>
      <c r="J61" s="24"/>
      <c r="K61" s="24"/>
      <c r="L61" s="16"/>
      <c r="M61" s="16"/>
      <c r="N61" s="16"/>
      <c r="O61" s="16">
        <f t="shared" si="1"/>
        <v>1000</v>
      </c>
      <c r="P61"/>
      <c r="S61" s="30"/>
    </row>
    <row r="62" spans="1:19" x14ac:dyDescent="0.2">
      <c r="A62" s="13">
        <v>6080</v>
      </c>
      <c r="B62" s="10" t="s">
        <v>85</v>
      </c>
      <c r="C62" s="10"/>
      <c r="D62" s="24"/>
      <c r="E62" s="24"/>
      <c r="F62" s="24">
        <v>0</v>
      </c>
      <c r="G62" s="24"/>
      <c r="H62" s="24"/>
      <c r="I62" s="24"/>
      <c r="J62" s="24"/>
      <c r="K62" s="24"/>
      <c r="L62" s="16"/>
      <c r="M62" s="16"/>
      <c r="N62" s="16"/>
      <c r="O62" s="16">
        <f t="shared" si="1"/>
        <v>0</v>
      </c>
      <c r="P62"/>
    </row>
    <row r="63" spans="1:19" x14ac:dyDescent="0.2">
      <c r="A63" s="13">
        <v>6090</v>
      </c>
      <c r="B63" s="25" t="s">
        <v>86</v>
      </c>
      <c r="C63" s="10"/>
      <c r="D63" s="24"/>
      <c r="E63" s="24"/>
      <c r="F63" s="24"/>
      <c r="G63" s="24">
        <v>0</v>
      </c>
      <c r="H63" s="24"/>
      <c r="I63" s="24"/>
      <c r="J63" s="24"/>
      <c r="K63" s="24"/>
      <c r="L63" s="16">
        <v>0</v>
      </c>
      <c r="M63" s="16">
        <v>0</v>
      </c>
      <c r="N63" s="16"/>
      <c r="O63" s="16">
        <f t="shared" si="1"/>
        <v>0</v>
      </c>
      <c r="P63"/>
    </row>
    <row r="64" spans="1:19" hidden="1" x14ac:dyDescent="0.2">
      <c r="A64" s="13">
        <v>6091</v>
      </c>
      <c r="B64" s="25" t="s">
        <v>87</v>
      </c>
      <c r="C64" s="10"/>
      <c r="D64" s="24"/>
      <c r="E64" s="24"/>
      <c r="F64" s="24">
        <v>0</v>
      </c>
      <c r="G64" s="24"/>
      <c r="H64" s="24"/>
      <c r="I64" s="24"/>
      <c r="J64" s="24"/>
      <c r="K64" s="24"/>
      <c r="L64" s="16"/>
      <c r="M64" s="16"/>
      <c r="N64" s="16"/>
      <c r="O64" s="16">
        <f t="shared" si="1"/>
        <v>0</v>
      </c>
      <c r="P64"/>
    </row>
    <row r="65" spans="1:17" x14ac:dyDescent="0.2">
      <c r="A65" s="13">
        <v>6092</v>
      </c>
      <c r="B65" s="25" t="s">
        <v>88</v>
      </c>
      <c r="C65" s="10"/>
      <c r="D65" s="24"/>
      <c r="E65" s="24"/>
      <c r="F65" s="24"/>
      <c r="G65" s="24"/>
      <c r="H65" s="24"/>
      <c r="I65" s="24"/>
      <c r="J65" s="24"/>
      <c r="K65" s="24"/>
      <c r="L65" s="16">
        <v>5000</v>
      </c>
      <c r="M65" s="16">
        <v>0</v>
      </c>
      <c r="N65" s="16"/>
      <c r="O65" s="16">
        <f t="shared" si="1"/>
        <v>5000</v>
      </c>
      <c r="P65" s="23" t="s">
        <v>89</v>
      </c>
    </row>
    <row r="66" spans="1:17" x14ac:dyDescent="0.2">
      <c r="A66" s="13" t="s">
        <v>34</v>
      </c>
      <c r="B66" s="10"/>
      <c r="C66" s="10"/>
      <c r="D66" s="24"/>
      <c r="E66" s="24"/>
      <c r="F66" s="24"/>
      <c r="G66" s="24"/>
      <c r="H66" s="24"/>
      <c r="I66" s="24"/>
      <c r="J66" s="24"/>
      <c r="K66" s="24"/>
      <c r="L66" s="16"/>
      <c r="M66" s="16"/>
      <c r="N66" s="16"/>
      <c r="O66" s="16">
        <f t="shared" si="1"/>
        <v>0</v>
      </c>
      <c r="P66"/>
    </row>
    <row r="67" spans="1:17" x14ac:dyDescent="0.2">
      <c r="A67" s="13">
        <v>6111</v>
      </c>
      <c r="B67" s="10" t="s">
        <v>90</v>
      </c>
      <c r="C67" s="10"/>
      <c r="D67" s="24"/>
      <c r="E67" s="24"/>
      <c r="F67" s="24">
        <v>2000</v>
      </c>
      <c r="G67" s="24"/>
      <c r="H67" s="24"/>
      <c r="I67" s="24"/>
      <c r="J67" s="24"/>
      <c r="K67" s="24"/>
      <c r="L67" s="16"/>
      <c r="M67" s="16"/>
      <c r="N67" s="16"/>
      <c r="O67" s="16">
        <f t="shared" si="1"/>
        <v>2000</v>
      </c>
      <c r="P67"/>
    </row>
    <row r="68" spans="1:17" x14ac:dyDescent="0.2">
      <c r="A68" s="13">
        <v>6113</v>
      </c>
      <c r="B68" s="10" t="s">
        <v>91</v>
      </c>
      <c r="C68" s="10"/>
      <c r="D68" s="24"/>
      <c r="E68" s="24"/>
      <c r="F68" s="24">
        <v>0</v>
      </c>
      <c r="G68" s="24"/>
      <c r="H68" s="24"/>
      <c r="I68" s="24"/>
      <c r="J68" s="24"/>
      <c r="K68" s="24"/>
      <c r="L68" s="16"/>
      <c r="M68" s="16"/>
      <c r="N68" s="16"/>
      <c r="O68" s="16">
        <f t="shared" si="1"/>
        <v>0</v>
      </c>
      <c r="P68"/>
    </row>
    <row r="69" spans="1:17" x14ac:dyDescent="0.2">
      <c r="A69" s="13">
        <v>6115</v>
      </c>
      <c r="B69" s="10" t="s">
        <v>92</v>
      </c>
      <c r="C69" s="10"/>
      <c r="D69" s="24"/>
      <c r="E69" s="24">
        <v>0</v>
      </c>
      <c r="F69" s="24">
        <v>0</v>
      </c>
      <c r="G69" s="24"/>
      <c r="H69" s="24"/>
      <c r="I69" s="24"/>
      <c r="J69" s="24"/>
      <c r="K69" s="24"/>
      <c r="L69" s="16"/>
      <c r="M69" s="31"/>
      <c r="N69" s="16"/>
      <c r="O69" s="16">
        <f t="shared" si="1"/>
        <v>0</v>
      </c>
      <c r="P69"/>
    </row>
    <row r="70" spans="1:17" x14ac:dyDescent="0.2">
      <c r="A70" s="13">
        <v>6118</v>
      </c>
      <c r="B70" s="10" t="s">
        <v>93</v>
      </c>
      <c r="C70" s="10"/>
      <c r="D70" s="24"/>
      <c r="E70" s="24">
        <v>3000</v>
      </c>
      <c r="F70" s="24">
        <v>0</v>
      </c>
      <c r="G70" s="24"/>
      <c r="H70" s="24"/>
      <c r="I70" s="24"/>
      <c r="J70" s="24"/>
      <c r="K70" s="24"/>
      <c r="L70" s="16"/>
      <c r="M70" s="16"/>
      <c r="N70" s="16"/>
      <c r="O70" s="16">
        <f t="shared" si="1"/>
        <v>3000</v>
      </c>
      <c r="P70"/>
    </row>
    <row r="71" spans="1:17" x14ac:dyDescent="0.2">
      <c r="A71" s="13">
        <v>6119</v>
      </c>
      <c r="B71" s="10" t="s">
        <v>94</v>
      </c>
      <c r="C71" s="10"/>
      <c r="D71" s="24"/>
      <c r="E71" s="24"/>
      <c r="F71" s="24">
        <v>0</v>
      </c>
      <c r="G71" s="24"/>
      <c r="H71" s="24"/>
      <c r="I71" s="24"/>
      <c r="J71" s="24"/>
      <c r="K71" s="24"/>
      <c r="L71" s="16"/>
      <c r="M71" s="16"/>
      <c r="N71" s="16"/>
      <c r="O71" s="16">
        <f t="shared" si="1"/>
        <v>0</v>
      </c>
      <c r="P71"/>
    </row>
    <row r="72" spans="1:17" x14ac:dyDescent="0.2">
      <c r="A72" s="13">
        <v>6120</v>
      </c>
      <c r="B72" s="10" t="s">
        <v>95</v>
      </c>
      <c r="C72" s="10"/>
      <c r="D72" s="24"/>
      <c r="E72" s="24">
        <v>0</v>
      </c>
      <c r="F72" s="24">
        <v>0</v>
      </c>
      <c r="G72" s="24"/>
      <c r="H72" s="24"/>
      <c r="I72" s="24"/>
      <c r="J72" s="24"/>
      <c r="K72" s="24"/>
      <c r="L72" s="16"/>
      <c r="M72" s="16"/>
      <c r="N72" s="16"/>
      <c r="O72" s="16">
        <f t="shared" si="1"/>
        <v>0</v>
      </c>
      <c r="P72"/>
    </row>
    <row r="73" spans="1:17" x14ac:dyDescent="0.2">
      <c r="A73" s="13">
        <v>6972</v>
      </c>
      <c r="B73" s="10" t="s">
        <v>96</v>
      </c>
      <c r="C73" s="10"/>
      <c r="D73" s="24"/>
      <c r="E73" s="24">
        <v>0</v>
      </c>
      <c r="F73" s="24">
        <v>0</v>
      </c>
      <c r="G73" s="24">
        <v>0</v>
      </c>
      <c r="H73" s="24"/>
      <c r="I73" s="24"/>
      <c r="J73" s="24"/>
      <c r="K73" s="24"/>
      <c r="L73" s="16"/>
      <c r="M73" s="16"/>
      <c r="N73" s="16"/>
      <c r="O73" s="16">
        <f t="shared" si="1"/>
        <v>0</v>
      </c>
      <c r="P73"/>
    </row>
    <row r="74" spans="1:17" x14ac:dyDescent="0.2">
      <c r="A74" s="13">
        <v>6980</v>
      </c>
      <c r="B74" s="25" t="s">
        <v>97</v>
      </c>
      <c r="C74" s="10"/>
      <c r="D74" s="24"/>
      <c r="E74" s="24"/>
      <c r="F74" s="24">
        <v>0</v>
      </c>
      <c r="G74" s="24">
        <v>0</v>
      </c>
      <c r="H74" s="24"/>
      <c r="I74" s="24"/>
      <c r="J74" s="24"/>
      <c r="K74" s="24"/>
      <c r="L74" s="16"/>
      <c r="M74" s="16"/>
      <c r="N74" s="16"/>
      <c r="O74" s="16">
        <f t="shared" si="1"/>
        <v>0</v>
      </c>
      <c r="P74"/>
    </row>
    <row r="75" spans="1:17" x14ac:dyDescent="0.2">
      <c r="A75" s="13">
        <v>6981</v>
      </c>
      <c r="B75" s="10" t="s">
        <v>98</v>
      </c>
      <c r="C75" s="10"/>
      <c r="D75" s="24"/>
      <c r="E75" s="24"/>
      <c r="F75" s="44">
        <v>90922</v>
      </c>
      <c r="G75" s="24">
        <v>0</v>
      </c>
      <c r="H75" s="24"/>
      <c r="I75" s="24"/>
      <c r="J75" s="24"/>
      <c r="K75" s="24"/>
      <c r="L75" s="16"/>
      <c r="M75" s="16"/>
      <c r="N75" s="16"/>
      <c r="O75" s="16">
        <f t="shared" si="1"/>
        <v>90922</v>
      </c>
      <c r="P75" s="23" t="s">
        <v>99</v>
      </c>
      <c r="Q75">
        <v>90922</v>
      </c>
    </row>
    <row r="76" spans="1:17" x14ac:dyDescent="0.2">
      <c r="A76" s="13">
        <v>6982</v>
      </c>
      <c r="B76" s="10" t="s">
        <v>100</v>
      </c>
      <c r="C76" s="10"/>
      <c r="D76" s="24"/>
      <c r="E76" s="24"/>
      <c r="F76" s="44">
        <v>3034</v>
      </c>
      <c r="G76" s="24">
        <v>0</v>
      </c>
      <c r="H76" s="24"/>
      <c r="I76" s="24"/>
      <c r="J76" s="24"/>
      <c r="K76" s="24"/>
      <c r="L76" s="16"/>
      <c r="M76" s="16"/>
      <c r="N76" s="16"/>
      <c r="O76" s="16">
        <f t="shared" si="1"/>
        <v>3034</v>
      </c>
      <c r="P76" s="23" t="s">
        <v>101</v>
      </c>
      <c r="Q76">
        <v>3034</v>
      </c>
    </row>
    <row r="77" spans="1:17" x14ac:dyDescent="0.2">
      <c r="A77" s="13">
        <v>6983</v>
      </c>
      <c r="B77" s="10" t="s">
        <v>102</v>
      </c>
      <c r="C77" s="10"/>
      <c r="D77" s="24"/>
      <c r="E77" s="24"/>
      <c r="F77" s="44">
        <v>12075</v>
      </c>
      <c r="G77" s="24">
        <v>0</v>
      </c>
      <c r="H77" s="24"/>
      <c r="I77" s="24"/>
      <c r="J77" s="24"/>
      <c r="K77" s="24"/>
      <c r="L77" s="16"/>
      <c r="M77" s="16"/>
      <c r="N77" s="16"/>
      <c r="O77" s="16">
        <v>14175</v>
      </c>
      <c r="P77" s="23" t="s">
        <v>111</v>
      </c>
      <c r="Q77">
        <v>12075</v>
      </c>
    </row>
    <row r="78" spans="1:17" x14ac:dyDescent="0.2">
      <c r="A78" s="13">
        <v>6984</v>
      </c>
      <c r="B78" s="25" t="s">
        <v>103</v>
      </c>
      <c r="C78" s="10"/>
      <c r="D78" s="24"/>
      <c r="E78" s="24"/>
      <c r="F78" s="44">
        <v>1500</v>
      </c>
      <c r="G78" s="24"/>
      <c r="H78" s="24"/>
      <c r="I78" s="24"/>
      <c r="J78" s="24"/>
      <c r="K78" s="24"/>
      <c r="L78" s="16"/>
      <c r="M78" s="16"/>
      <c r="N78" s="16"/>
      <c r="O78" s="16">
        <f t="shared" ref="O78:O88" si="2">SUM(E78:M78)</f>
        <v>1500</v>
      </c>
      <c r="P78"/>
    </row>
    <row r="79" spans="1:17" x14ac:dyDescent="0.2">
      <c r="A79" s="13">
        <v>6984</v>
      </c>
      <c r="B79" s="10" t="s">
        <v>104</v>
      </c>
      <c r="C79" s="10"/>
      <c r="D79" s="24"/>
      <c r="E79" s="24"/>
      <c r="F79" s="44">
        <v>0</v>
      </c>
      <c r="G79" s="24">
        <v>0</v>
      </c>
      <c r="H79" s="24"/>
      <c r="I79" s="24"/>
      <c r="J79" s="24"/>
      <c r="K79" s="24"/>
      <c r="L79" s="16"/>
      <c r="M79" s="16"/>
      <c r="N79" s="16"/>
      <c r="O79" s="16">
        <f t="shared" si="2"/>
        <v>0</v>
      </c>
      <c r="P79"/>
    </row>
    <row r="80" spans="1:17" x14ac:dyDescent="0.2">
      <c r="A80" s="13">
        <v>6988</v>
      </c>
      <c r="B80" s="10" t="s">
        <v>105</v>
      </c>
      <c r="C80" s="10"/>
      <c r="D80" s="24"/>
      <c r="E80" s="24"/>
      <c r="F80" s="44">
        <v>8193</v>
      </c>
      <c r="G80" s="24"/>
      <c r="H80" s="24"/>
      <c r="I80" s="24"/>
      <c r="J80" s="24"/>
      <c r="K80" s="24"/>
      <c r="L80" s="16"/>
      <c r="M80" s="16"/>
      <c r="N80" s="16"/>
      <c r="O80" s="16">
        <f t="shared" si="2"/>
        <v>8193</v>
      </c>
      <c r="P80" s="32">
        <v>0.5</v>
      </c>
      <c r="Q80">
        <v>8193</v>
      </c>
    </row>
    <row r="81" spans="1:16" x14ac:dyDescent="0.2">
      <c r="A81" s="13">
        <v>6990</v>
      </c>
      <c r="B81" s="10" t="s">
        <v>106</v>
      </c>
      <c r="C81" s="10"/>
      <c r="D81" s="24"/>
      <c r="E81" s="24">
        <v>0</v>
      </c>
      <c r="F81" s="24">
        <v>5000</v>
      </c>
      <c r="G81" s="24">
        <v>0</v>
      </c>
      <c r="H81" s="24">
        <v>0</v>
      </c>
      <c r="I81" s="24">
        <v>500</v>
      </c>
      <c r="J81" s="24">
        <v>500</v>
      </c>
      <c r="K81" s="24">
        <v>0</v>
      </c>
      <c r="L81" s="16">
        <v>0</v>
      </c>
      <c r="M81" s="16">
        <v>0</v>
      </c>
      <c r="N81" s="16"/>
      <c r="O81" s="16">
        <f t="shared" si="2"/>
        <v>6000</v>
      </c>
      <c r="P81"/>
    </row>
    <row r="82" spans="1:16" x14ac:dyDescent="0.2">
      <c r="A82" s="13"/>
      <c r="B82" s="10"/>
      <c r="C82" s="10"/>
      <c r="D82" s="24"/>
      <c r="E82" s="24"/>
      <c r="F82" s="24"/>
      <c r="G82" s="24"/>
      <c r="H82" s="24"/>
      <c r="I82" s="24"/>
      <c r="J82" s="24"/>
      <c r="K82" s="24"/>
      <c r="L82" s="16"/>
      <c r="M82" s="16"/>
      <c r="N82" s="16"/>
      <c r="O82" s="16">
        <f t="shared" si="2"/>
        <v>0</v>
      </c>
      <c r="P82"/>
    </row>
    <row r="83" spans="1:16" x14ac:dyDescent="0.2">
      <c r="A83" s="13"/>
      <c r="B83" s="10"/>
      <c r="C83" s="10"/>
      <c r="D83" s="24"/>
      <c r="E83" s="24"/>
      <c r="F83" s="24"/>
      <c r="G83" s="24"/>
      <c r="H83" s="24"/>
      <c r="I83" s="24"/>
      <c r="J83" s="24"/>
      <c r="K83" s="24"/>
      <c r="L83" s="16"/>
      <c r="M83" s="16"/>
      <c r="N83" s="16"/>
      <c r="O83" s="16">
        <f t="shared" si="2"/>
        <v>0</v>
      </c>
      <c r="P83"/>
    </row>
    <row r="84" spans="1:16" x14ac:dyDescent="0.2">
      <c r="A84" s="13">
        <v>8310</v>
      </c>
      <c r="B84" s="10" t="s">
        <v>107</v>
      </c>
      <c r="C84" s="10"/>
      <c r="D84" s="24"/>
      <c r="E84" s="24"/>
      <c r="F84" s="24"/>
      <c r="G84" s="24"/>
      <c r="H84" s="24"/>
      <c r="I84" s="24"/>
      <c r="J84" s="24"/>
      <c r="K84" s="24"/>
      <c r="L84" s="16"/>
      <c r="M84" s="16"/>
      <c r="N84" s="16"/>
      <c r="O84" s="16">
        <f t="shared" si="2"/>
        <v>0</v>
      </c>
      <c r="P84"/>
    </row>
    <row r="85" spans="1:16" x14ac:dyDescent="0.2">
      <c r="A85" s="13">
        <v>8410</v>
      </c>
      <c r="B85" s="10" t="s">
        <v>108</v>
      </c>
      <c r="C85" s="10"/>
      <c r="D85" s="24"/>
      <c r="E85" s="24"/>
      <c r="F85" s="24"/>
      <c r="G85" s="24"/>
      <c r="H85" s="24"/>
      <c r="I85" s="24"/>
      <c r="J85" s="24"/>
      <c r="K85" s="24"/>
      <c r="L85" s="16"/>
      <c r="M85" s="16"/>
      <c r="N85" s="16">
        <v>0</v>
      </c>
      <c r="O85" s="16">
        <f t="shared" si="2"/>
        <v>0</v>
      </c>
      <c r="P85"/>
    </row>
    <row r="86" spans="1:16" x14ac:dyDescent="0.2">
      <c r="A86" s="13">
        <v>8890</v>
      </c>
      <c r="B86" s="10" t="s">
        <v>109</v>
      </c>
      <c r="C86" s="10"/>
      <c r="D86" s="24"/>
      <c r="E86" s="24"/>
      <c r="F86" s="24"/>
      <c r="G86" s="24"/>
      <c r="H86" s="24"/>
      <c r="I86" s="24"/>
      <c r="J86" s="24"/>
      <c r="K86" s="24"/>
      <c r="L86" s="16"/>
      <c r="M86" s="16"/>
      <c r="N86" s="16"/>
      <c r="O86" s="16">
        <f t="shared" si="2"/>
        <v>0</v>
      </c>
      <c r="P86"/>
    </row>
    <row r="87" spans="1:16" x14ac:dyDescent="0.2">
      <c r="A87" s="13">
        <v>8999</v>
      </c>
      <c r="B87" s="10" t="s">
        <v>44</v>
      </c>
      <c r="C87" s="10"/>
      <c r="D87" s="24"/>
      <c r="E87" s="24"/>
      <c r="F87" s="24"/>
      <c r="G87" s="24"/>
      <c r="H87" s="24"/>
      <c r="I87" s="24"/>
      <c r="J87" s="24"/>
      <c r="K87" s="24"/>
      <c r="L87" s="16"/>
      <c r="M87" s="16"/>
      <c r="N87" s="16"/>
      <c r="O87" s="16">
        <f t="shared" si="2"/>
        <v>0</v>
      </c>
      <c r="P87"/>
    </row>
    <row r="88" spans="1:16" x14ac:dyDescent="0.2">
      <c r="A88" s="33"/>
      <c r="B88" s="34"/>
      <c r="C88" s="34"/>
      <c r="D88" s="35"/>
      <c r="E88" s="36" t="s">
        <v>34</v>
      </c>
      <c r="F88" s="36" t="s">
        <v>34</v>
      </c>
      <c r="G88" s="35"/>
      <c r="H88" s="35"/>
      <c r="I88" s="36"/>
      <c r="J88" s="36" t="s">
        <v>34</v>
      </c>
      <c r="K88" s="36" t="s">
        <v>34</v>
      </c>
      <c r="L88" s="36" t="s">
        <v>34</v>
      </c>
      <c r="M88" s="35">
        <f>SUM(M19:M87)</f>
        <v>0</v>
      </c>
      <c r="N88" s="35"/>
      <c r="O88" s="16">
        <f t="shared" si="2"/>
        <v>0</v>
      </c>
      <c r="P88"/>
    </row>
    <row r="89" spans="1:16" x14ac:dyDescent="0.2">
      <c r="A89" s="37"/>
      <c r="B89" s="38" t="s">
        <v>110</v>
      </c>
      <c r="C89" s="39"/>
      <c r="D89" s="40">
        <f>SUM(D18:D88)</f>
        <v>292000</v>
      </c>
      <c r="E89" s="18">
        <f t="shared" ref="E89:M89" si="3">SUM(E19:E88)</f>
        <v>3000</v>
      </c>
      <c r="F89" s="18">
        <f t="shared" si="3"/>
        <v>201599</v>
      </c>
      <c r="G89" s="18">
        <f t="shared" si="3"/>
        <v>11000</v>
      </c>
      <c r="H89" s="18">
        <f t="shared" si="3"/>
        <v>24000</v>
      </c>
      <c r="I89" s="18">
        <f t="shared" si="3"/>
        <v>6000</v>
      </c>
      <c r="J89" s="18">
        <f t="shared" si="3"/>
        <v>11000</v>
      </c>
      <c r="K89" s="18">
        <f t="shared" si="3"/>
        <v>30000</v>
      </c>
      <c r="L89" s="18">
        <f t="shared" si="3"/>
        <v>5000</v>
      </c>
      <c r="M89" s="18">
        <f t="shared" si="3"/>
        <v>0</v>
      </c>
      <c r="N89" s="41">
        <f>SUM(O19:O88)</f>
        <v>585699</v>
      </c>
      <c r="O89" s="42">
        <f>D89-(E89+F89+G89+H89+I89+J89+K89+L89+M89)</f>
        <v>401</v>
      </c>
      <c r="P89" s="43"/>
    </row>
    <row r="90" spans="1:16" x14ac:dyDescent="0.2">
      <c r="E90" s="4" t="s">
        <v>34</v>
      </c>
      <c r="F90" s="4"/>
      <c r="G90" s="4" t="s">
        <v>34</v>
      </c>
      <c r="I90" s="4" t="s">
        <v>34</v>
      </c>
      <c r="L90" s="2">
        <f>SUM(E89:L89)</f>
        <v>291599</v>
      </c>
      <c r="O90" s="4" t="s">
        <v>34</v>
      </c>
    </row>
  </sheetData>
  <pageMargins left="0.69027777777777799" right="0.23611111111111099" top="0.65972222222222199" bottom="0.55972222222222201" header="0.51180555555555496" footer="0.51180555555555496"/>
  <pageSetup paperSize="0" scale="0" firstPageNumber="0" fitToWidth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 Sannö</cp:lastModifiedBy>
  <cp:revision>3</cp:revision>
  <cp:lastPrinted>2018-11-21T16:57:27Z</cp:lastPrinted>
  <dcterms:created xsi:type="dcterms:W3CDTF">2015-11-25T08:42:25Z</dcterms:created>
  <dcterms:modified xsi:type="dcterms:W3CDTF">2018-11-23T09:15:09Z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